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internal.vic.gov.au\DTF\HomeDirs1\vicp5a3\Desktop\CSF\"/>
    </mc:Choice>
  </mc:AlternateContent>
  <xr:revisionPtr revIDLastSave="0" documentId="13_ncr:1_{D2FCD1D2-A57D-4727-8935-DA7135E7DACC}" xr6:coauthVersionLast="47" xr6:coauthVersionMax="47" xr10:uidLastSave="{00000000-0000-0000-0000-000000000000}"/>
  <bookViews>
    <workbookView xWindow="28680" yWindow="-120" windowWidth="29040" windowHeight="15840" firstSheet="1" activeTab="1" xr2:uid="{00000000-000D-0000-FFFF-FFFF00000000}"/>
  </bookViews>
  <sheets>
    <sheet name="Department" sheetId="2" state="hidden" r:id="rId1"/>
    <sheet name="CSF 2021-22 Expenditure" sheetId="1" r:id="rId2"/>
  </sheets>
  <definedNames>
    <definedName name="_xlnm._FilterDatabase" localSheetId="0" hidden="1">Department!$A$1:$A$10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F52" i="1"/>
  <c r="F20" i="1"/>
  <c r="F44" i="1"/>
  <c r="F40" i="1"/>
  <c r="F51" i="1" l="1"/>
  <c r="F17" i="1"/>
  <c r="F47" i="1"/>
  <c r="F8" i="1"/>
</calcChain>
</file>

<file path=xl/sharedStrings.xml><?xml version="1.0" encoding="utf-8"?>
<sst xmlns="http://schemas.openxmlformats.org/spreadsheetml/2006/main" count="199" uniqueCount="160">
  <si>
    <t>Project Name</t>
  </si>
  <si>
    <t>Project Description</t>
  </si>
  <si>
    <t>Purpose</t>
  </si>
  <si>
    <t>Location</t>
  </si>
  <si>
    <t>Relocation of Community Radio Station PBS 106.7 FM</t>
  </si>
  <si>
    <t>PBS 106.7FM are relocating to Collingwood Yards/Collingwood Arts Precinct (CAP). The funding will cover relocation costs and fit-out of the new space.</t>
  </si>
  <si>
    <t>Arts and Tourism</t>
  </si>
  <si>
    <t>Sport and Recreation</t>
  </si>
  <si>
    <t>Statewide</t>
  </si>
  <si>
    <t>Community Facilities</t>
  </si>
  <si>
    <t>Funding ($)</t>
  </si>
  <si>
    <t>Department</t>
  </si>
  <si>
    <t>Department of Jobs, Precincts and Regions</t>
  </si>
  <si>
    <t>Community Services</t>
  </si>
  <si>
    <t>Kinglake Town Centre Streetscape Renewal</t>
  </si>
  <si>
    <t>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t>
  </si>
  <si>
    <t>Total Expenditure for DJPR</t>
  </si>
  <si>
    <t>Department of Jobs, Precincts and Regions (DJPR)</t>
  </si>
  <si>
    <t>Department of Transport</t>
  </si>
  <si>
    <t>Department of Justice and Community Safety</t>
  </si>
  <si>
    <t>Department of Education and Training</t>
  </si>
  <si>
    <t>Department of Environment, Land, Water and Planning</t>
  </si>
  <si>
    <t>Department of Premier and Cabinet</t>
  </si>
  <si>
    <t xml:space="preserve">Department of Health </t>
  </si>
  <si>
    <t>Department of Families, Fairness and Housing</t>
  </si>
  <si>
    <t>Department of Treasury and Finance</t>
  </si>
  <si>
    <t>Department of Justice and Community Safety (DJCS)</t>
  </si>
  <si>
    <t>Total Expenditure for DJCS</t>
  </si>
  <si>
    <t>Department of Environment, Land, Water and Planning (DELWP)</t>
  </si>
  <si>
    <t>Total Expenditure for DELWP</t>
  </si>
  <si>
    <t>Department of Premier and Cabinet (DPC)</t>
  </si>
  <si>
    <t xml:space="preserve">An annual payment of $1 million from the CSF to the Community Advancement Fund, which supports community advancement projects as determined by the Premier. </t>
  </si>
  <si>
    <t>Community services</t>
  </si>
  <si>
    <t>Total Expenditure for DPC</t>
  </si>
  <si>
    <t>Department of Health (DH)</t>
  </si>
  <si>
    <t>Total Expenditure for DH</t>
  </si>
  <si>
    <t>Department of Families, Fairness and Housing (DFFH)</t>
  </si>
  <si>
    <t xml:space="preserve">An annual payment of one day's revenue of the CSF to the Victorian Veterans Fund by 1 September. </t>
  </si>
  <si>
    <t>Total Expenditure for DFFH</t>
  </si>
  <si>
    <t>Department of Treasury and Finance (DTF)</t>
  </si>
  <si>
    <t>Total Expenditure for DTF</t>
  </si>
  <si>
    <t>Total CSF grant expense</t>
  </si>
  <si>
    <t>Add CSF administration expense</t>
  </si>
  <si>
    <t>Progressive Broadcasting Service Cooperative Limited, Yarra</t>
  </si>
  <si>
    <t>South Alphington Fairfield Civic Association - outdoor cinema</t>
  </si>
  <si>
    <t>Purchase of equipment for an outdoor cinema to be managed by the South Alphington Fairfield Civic Association (SAFCA) to screen movies on Saturday nights during the daylight- saving period at the Alphington Bowls Club and potentially at Alphington Park.</t>
  </si>
  <si>
    <t>South Alphington and Fairfield Civic Association Inc, Darebin</t>
  </si>
  <si>
    <t>18 community sport and recreation infrastructure projects</t>
  </si>
  <si>
    <t>The program has provided funding for planning, building new and improving existing facilities where communities conduct, organise and participate in sport and recreation.</t>
  </si>
  <si>
    <t>Multiple recipients (x18), Statewide (multiple)</t>
  </si>
  <si>
    <t>13 community sport and recreation infrastructure projects</t>
  </si>
  <si>
    <t>Multiple recipients (x13), Statewide (multiple)</t>
  </si>
  <si>
    <t>East Ballarat Cricket Club - Community Cricket Nets Project</t>
  </si>
  <si>
    <t>Ballarat City Council, Ballarat City Council</t>
  </si>
  <si>
    <t>Afghan Australia Social Sports Club</t>
  </si>
  <si>
    <t>Afghan Australia Social Sports Club, Knox City Council</t>
  </si>
  <si>
    <t>Heathmont Bowls Club synthetic green replacement project</t>
  </si>
  <si>
    <t>The Heathmont Bowls Club required funding support from the CSF to replace their synthetic green for bowling purposes.</t>
  </si>
  <si>
    <t>Heathmont Bowls Club, Maroondah City Council</t>
  </si>
  <si>
    <t>Cobram Cricket Club - installation of a new scoreboard at the Cobram Showgrounds</t>
  </si>
  <si>
    <t>Cobram Cricket Club, Moira Shire Council</t>
  </si>
  <si>
    <t>Animal Welfare Support Package 2021-22: Edgar's Mission Farm Sanctuary, Horse Shepherd Equine Sanctuary and Lamb Care Australia</t>
  </si>
  <si>
    <t>Enhancement of Edgar’s Mission Farm infrastructure. Horse therapy treatment equipment for the Equine Sanctuary. Medical equipment and vet costs for the lambs.</t>
  </si>
  <si>
    <t>Edgards Mission Farm, Equine Sanctuary, Lamb Care Australia. Multiple locations.</t>
  </si>
  <si>
    <t>Animal Welfare Support Package 2021-22: Winged Horse Equine Welfare Project</t>
  </si>
  <si>
    <t>The Winged Horse Equine Welfare Inc., City of Greater Geelong</t>
  </si>
  <si>
    <t>Creative State 2021-25 - New Creative Neighbourhoods Program</t>
  </si>
  <si>
    <t>The Creative Neighbourhoods (Action 13 of the Strategy) aims to build a more resilient and growing creative sector supported by improved access to affordable and fit-for-purpose creative spaces and to protect creative neighbourhoods across Victoria through a suite of programs and projects.</t>
  </si>
  <si>
    <t>Department of Jobs, Precincts and Regions (DJPR)  Creative Victoria, Statewide</t>
  </si>
  <si>
    <t>Creative State 2021-25 - New place-based regional partnerships and a regional outer-metro touring program</t>
  </si>
  <si>
    <t>2021-22 Local Sports Infrastructure</t>
  </si>
  <si>
    <t>Multiple recipients and Multiple Locations Statewide</t>
  </si>
  <si>
    <t>RecLink ActiVIC</t>
  </si>
  <si>
    <t>Reclink and Multiple Locations Statewide</t>
  </si>
  <si>
    <t>Lake Wendouree and Victoria Park in Ballarat, light installation</t>
  </si>
  <si>
    <t>City of Ballarat, Ballarat</t>
  </si>
  <si>
    <t>Murrindindi Shire Council , Kinglake</t>
  </si>
  <si>
    <t>Victorian Government Screen Industry Strategy 2021-2025: The Victorian Creators Lab</t>
  </si>
  <si>
    <t>Establishing the Victorian Creators Lab, a 'hot house' program with an initial focus on premium drama to support local creators across all mediums</t>
  </si>
  <si>
    <t>VicScreen, Statewide</t>
  </si>
  <si>
    <t>Victorian Government Screen Industry Strategy 2021-2025 - Attachment Program: Specialist Placement Program</t>
  </si>
  <si>
    <t>Victorian Government Screen Industry Strategy 2021-2025 - Key Talent Placements Program</t>
  </si>
  <si>
    <t>Jirrahlinga Koala and Wildlife Sanctuary</t>
  </si>
  <si>
    <t>Funding was used to support the operational costs of rehabilitating sick, injured and orphaned wildlife. The funding was used to purchase food and provide shelter to wildlife as well as veterinary costs.</t>
  </si>
  <si>
    <t>Jirrahlinga Wildlife Sanctuary , Greater Geelong City Council</t>
  </si>
  <si>
    <t>Animal Welfare Support Package 2021-22: McIntyre Wildlife Shelter</t>
  </si>
  <si>
    <t>McIntyre Wildlife Shelter, Loddon Shire Council</t>
  </si>
  <si>
    <t>Animal Welfare Support Package 2021-22: Surf Cost Wildlife Rescue</t>
  </si>
  <si>
    <t>This virtual fencing trial is to install a series of devices along a section of Forest Road near Anglesea, Surf Coast Shire. The virtual fence is activated by approaching vehicle headlights, which causes it to emit a combination of non-invasive audio and light stimuli to alert animals something is approaching and thus reduce wildlife-vehicle collisions.</t>
  </si>
  <si>
    <t>Surf Cost Wildlife Rescue Ltd, Surf Coast Shire Council</t>
  </si>
  <si>
    <t>Wombat Gate Trail</t>
  </si>
  <si>
    <t>Wombat Protection Society of Australia Ltd, Statewide</t>
  </si>
  <si>
    <t>Eaton Mall Oakleigh purchase and install CCTV cameras with live feed availability</t>
  </si>
  <si>
    <t>Monash City Council, Monash</t>
  </si>
  <si>
    <t>Tackling problem gambling</t>
  </si>
  <si>
    <t>Multiple Recipients and Multiple Locations</t>
  </si>
  <si>
    <t>St Kilda Legal Service Project</t>
  </si>
  <si>
    <t>SKLS capital works project, this funding assisted in providing a fit for purpose office to allow SKLS to continue to provide vulnerable community members and groups with legal support free of charge.</t>
  </si>
  <si>
    <t>St Kilda Legal Service, Location Port Phillip</t>
  </si>
  <si>
    <t>Connect Community and Health - Pilot Dental Screening Program for children from 2 years old</t>
  </si>
  <si>
    <t xml:space="preserve">Connect Health &amp; Community, City of Gen Eira </t>
  </si>
  <si>
    <t>The Babes Project</t>
  </si>
  <si>
    <t>Ms Helen Parker OAM</t>
  </si>
  <si>
    <t>Founder and CEO</t>
  </si>
  <si>
    <t>Victorian Women's Public Art Program</t>
  </si>
  <si>
    <t>Office for Women has been allocated $1 million through the Community Service Fund to increase the public recognition of women.  While the original purpose of the funding was to increase representation of women sculptures in public spaces, with a link to the Victorian Honour Roll of Women, the scope of the funding has been expanded to establish a grant program for women artists to achieve wider reach and impact and more diverse profiling of women.</t>
  </si>
  <si>
    <t>Multiple recipients and Multiple locations</t>
  </si>
  <si>
    <t>Millgrove River Road Community Walking Track</t>
  </si>
  <si>
    <t>The project will provide a safe track for recreational and education purposes. The track will be a mix of a soft path on the Yarra River bank and a widening of River Road. All residents and visitors will have access to a safe, engaging and educational track for their everyday walk to schools, shops, churches, public transport and recreation.</t>
  </si>
  <si>
    <t>Yarra Ranges Shire Council, Yarra Ranges</t>
  </si>
  <si>
    <t>Multiple recipients, Statewide</t>
  </si>
  <si>
    <t>Home Stretch Program</t>
  </si>
  <si>
    <t>Bendigo Foodshare Community Food Hub</t>
  </si>
  <si>
    <t>Bendigo Foodshare will build a multi-purpose Community Food Hub which will include a food relief warehouse and social supermarket at Golden Square. This project will expand the Foodshare’s food storage and distribution capacity and provide a centralized location for the community to come together to address food insecurity.</t>
  </si>
  <si>
    <t>Bendigo Foodshare, City of Greater Bendigo</t>
  </si>
  <si>
    <t>Power Neighbourhood House</t>
  </si>
  <si>
    <t>Power Neighbourhood House Inc, City of Monash</t>
  </si>
  <si>
    <t>The Haven Foundation Support Housing Development Project in Laverton</t>
  </si>
  <si>
    <t>The Haven Foundation, Hobsons Bay</t>
  </si>
  <si>
    <t>The Haven Foundation Support Housing Development Project in Epping</t>
  </si>
  <si>
    <t>The Haven Foundation, Whittlesea City</t>
  </si>
  <si>
    <t>Inner South Metropolitan Mayors Forum's graffiti removal pilot program</t>
  </si>
  <si>
    <t>Multiple recipients, Multiple locations</t>
  </si>
  <si>
    <t>Traralgon Men's Shed - replacement defibrillator</t>
  </si>
  <si>
    <t>Traralgon Men’s Shed, Traralgon</t>
  </si>
  <si>
    <t>Mums of Darebin accrual</t>
  </si>
  <si>
    <t>Initiative of training Mums of Darebin. Accrual to reverse.</t>
  </si>
  <si>
    <t>Mum’s of Darebin, Darebin</t>
  </si>
  <si>
    <t>Total CSF operating expense in 2021-22</t>
  </si>
  <si>
    <t>The Wombat Protection Society of Australia (WPSA) understands the importance of helping farmers and landowners live in harmony with wombats and to promote the benefits of wombats in relation to Australia’s environment. With Australia’s ecosystem in decline, we need to reduce harm to wombats by helping landowners and farmers understand wombat behaviour and mitigate their impact on fences. This will be achieved through an education/engagement program and secondly, by trialling simple and economical wombat gates on properties in country Victoria where wombats are located. It is envisaged more landowners will want to embrace wombat gates as a solution to fence damage and as aresult live-in harmony with wombats.</t>
  </si>
  <si>
    <t>Arts, Tourism and Youth</t>
  </si>
  <si>
    <t>Honouring and Commemorating Veterans</t>
  </si>
  <si>
    <t>The Home Stretch Program calls for an extension to the age that young people are required to leave out-of-home care from 18 years to 21 years. A trial of Home Stretch was establshed to provide extended care and support to a cohort of 250 young people in Victoria.</t>
  </si>
  <si>
    <t>Build an extension with a new toilet and an improved kitchenette.</t>
  </si>
  <si>
    <t>The project aims to build a minimum of 16 units at 1A Brush Road, Epping for the provision of supported accommodation for adults with an enduring mental illness, who are at risk of homelessness.</t>
  </si>
  <si>
    <t>Established in 2009 by Ms Helen Parker OAM, The Babes Project is a registered charity providing pregnancy and early parenting support for women and children in the Frankston and Croydon areas.</t>
  </si>
  <si>
    <t>The development of one site for a minimum of 16 units in the Local Government Area of Laverton at 40-42 Wood St, Laverton for the provision of supported accommodation for adults with an enduring mental illness who are homeless or at risk of homelessness.</t>
  </si>
  <si>
    <t>This program aims to improve the oral health of preschool children and their families in early childhood settings. The project is being implementd in six early childhood services in the Local Government Area of Glen Eira.</t>
  </si>
  <si>
    <t>13 projects to support communities through sport</t>
  </si>
  <si>
    <t>CSF monies used to purchase five new club cricket nets with retractable soft netting and one community net including goal protection netting, (to be installed in the new cricket training facility once built).</t>
  </si>
  <si>
    <t>Works are being undertaken in building community engagement through sport (and in particular through soccer).</t>
  </si>
  <si>
    <t>Funding is for the scoreboard/display facility at the Cobram Showgrounds, for use either by the Club or other organisations holding various local events there.</t>
  </si>
  <si>
    <t>The grant recipient will use the monies over two years to fund staffing, infrastructure, feed, veterinary costs, and other items.</t>
  </si>
  <si>
    <t>Regional Touring Programs and industry activity during 2021-22 (Creative State 2025, Action 16)</t>
  </si>
  <si>
    <t>Multiple projects funded for upgrade works to improve the functionality, accessibility and capacity of the existing sport and recreation facilitates for the community.</t>
  </si>
  <si>
    <t>The Lake Lighting project will deliver 225 lights around the Lake Wendouree Steve Moneghetti Track and seven lights along Morrison Street, linking Lake Wendouree to nearby Victoria Park. This project will provide a safe environment for pedestrians, particularly after-hours during winter months, increasing the accessibility of the Lake Wendouree and Victoria Park precinct.</t>
  </si>
  <si>
    <t>The project involved the construction of major roads and intersections of Kinglake.The project involves improvements to the streetscape, roadworks, drainage, footpaths, car parking and landscaping along the Kinglake-Whittlesea Road.  The works are to occur within the main retail precinct of Kinglake township bounded by Capel Street and the Heidelberg Kinglake Road intersection.</t>
  </si>
  <si>
    <t>A specialist placement program to fast-track the skill development of early to mid-career practitioners in areas of industry need, by providing paid hands-on placement on film, television, or game productions, including skill development activities that maximise the benefits of placement.</t>
  </si>
  <si>
    <t>This project will support the skills development of early to mid- career drivers of production (writers, directors, producers) by placing them in paid, hands-on roles. Key Talent Placements provide significant practical learning opportunities, boosts the number of Victorian content creators and drivers of production, and helps to build more sustainable screen businesses.</t>
  </si>
  <si>
    <t>Monash City Council will install four back to base CCTV cameras at each entrance of Eaton Mall in Oakleigh</t>
  </si>
  <si>
    <t>Face-to-face counselling, advice and information, including both therapeutic and financial counselling. Community engagement and venue support.</t>
  </si>
  <si>
    <t>The Local History Grants Program supports the efforts of the many individuals and groups that collect and preserve the materials and memories from Victoria's past. The Victorian Community History Awards are held annually to recognise the contributions made by Victorians in the preservation of the State's history.</t>
  </si>
  <si>
    <t>Effective graffiti removal by leveraging local government expertise as service partners with state government agencies.</t>
  </si>
  <si>
    <t>Purchase of a defibrillator due to their current defibrillator being damaged and rendered unusable during recent floods.</t>
  </si>
  <si>
    <t>Repair damaged fencing and extend shelter yards for care and housing. The funding has been used to purchase food for wildlife.</t>
  </si>
  <si>
    <t>Public Records Office Victorian Grants Awards Programs</t>
  </si>
  <si>
    <t>Community Advancement Fund</t>
  </si>
  <si>
    <t>Victorian Responsible Gambling Foundation 2019-20 to 2022-23</t>
  </si>
  <si>
    <t>ANZAC Day Revenue to Victorian Veterans' Fund</t>
  </si>
  <si>
    <t>CSF 2021-22 Expenditure to Department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</si>
</sst>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u/>
      <sz val="18"/>
      <color theme="1"/>
      <name val="Calibri"/>
      <family val="2"/>
      <scheme val="minor"/>
    </font>
    <font>
      <b/>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25">
    <xf numFmtId="0" fontId="0" fillId="0" borderId="0" xfId="0"/>
    <xf numFmtId="164" fontId="0" fillId="0" borderId="0" xfId="0" applyNumberFormat="1"/>
    <xf numFmtId="0" fontId="2" fillId="0" borderId="0" xfId="0" applyFont="1"/>
    <xf numFmtId="0" fontId="2"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alignment wrapText="1"/>
    </xf>
    <xf numFmtId="0" fontId="0" fillId="0" borderId="0" xfId="0" applyAlignment="1">
      <alignment horizontal="left" wrapText="1"/>
    </xf>
    <xf numFmtId="0" fontId="3" fillId="0" borderId="0" xfId="0" applyFont="1"/>
    <xf numFmtId="0" fontId="0" fillId="0" borderId="0" xfId="0" applyAlignment="1">
      <alignment vertical="top" wrapText="1"/>
    </xf>
    <xf numFmtId="0" fontId="0" fillId="0" borderId="0" xfId="0" applyAlignment="1">
      <alignment horizontal="left" vertical="top" wrapText="1"/>
    </xf>
    <xf numFmtId="0" fontId="1" fillId="3" borderId="0" xfId="0" applyFont="1" applyFill="1"/>
    <xf numFmtId="164" fontId="1" fillId="3" borderId="0" xfId="0" applyNumberFormat="1" applyFont="1" applyFill="1"/>
    <xf numFmtId="0" fontId="1" fillId="4" borderId="0" xfId="0" applyFont="1" applyFill="1"/>
    <xf numFmtId="164" fontId="1" fillId="4" borderId="0" xfId="0" applyNumberFormat="1" applyFont="1" applyFill="1"/>
    <xf numFmtId="0" fontId="1" fillId="3" borderId="0" xfId="0" applyFont="1" applyFill="1" applyAlignment="1">
      <alignment wrapText="1"/>
    </xf>
    <xf numFmtId="0" fontId="1" fillId="4" borderId="0" xfId="0" applyFont="1" applyFill="1" applyAlignment="1">
      <alignment wrapText="1"/>
    </xf>
    <xf numFmtId="0" fontId="0" fillId="4" borderId="0" xfId="0" applyFill="1"/>
    <xf numFmtId="164" fontId="0" fillId="0" borderId="0" xfId="0" applyNumberFormat="1" applyAlignment="1">
      <alignment vertical="top"/>
    </xf>
    <xf numFmtId="0" fontId="0" fillId="0" borderId="0" xfId="0" applyAlignment="1">
      <alignment vertical="top"/>
    </xf>
    <xf numFmtId="164" fontId="3" fillId="0" borderId="0" xfId="0" applyNumberFormat="1" applyFont="1" applyAlignment="1">
      <alignment vertical="top"/>
    </xf>
    <xf numFmtId="164" fontId="5" fillId="2" borderId="0" xfId="0" applyNumberFormat="1" applyFont="1" applyFill="1"/>
    <xf numFmtId="43" fontId="0" fillId="0" borderId="0" xfId="1" applyFont="1"/>
    <xf numFmtId="43" fontId="0" fillId="0" borderId="0" xfId="0" applyNumberFormat="1"/>
    <xf numFmtId="0" fontId="4" fillId="0" borderId="0" xfId="0"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A089-265B-4ADA-9867-9A75F7CF4669}">
  <dimension ref="A1:A10"/>
  <sheetViews>
    <sheetView workbookViewId="0">
      <selection activeCell="A22" sqref="A22"/>
    </sheetView>
  </sheetViews>
  <sheetFormatPr defaultRowHeight="15" x14ac:dyDescent="0.25"/>
  <cols>
    <col min="1" max="1" width="46.28515625" bestFit="1" customWidth="1"/>
  </cols>
  <sheetData>
    <row r="1" spans="1:1" x14ac:dyDescent="0.25">
      <c r="A1" s="13" t="s">
        <v>11</v>
      </c>
    </row>
    <row r="2" spans="1:1" x14ac:dyDescent="0.25">
      <c r="A2" s="8" t="s">
        <v>20</v>
      </c>
    </row>
    <row r="3" spans="1:1" x14ac:dyDescent="0.25">
      <c r="A3" s="8" t="s">
        <v>21</v>
      </c>
    </row>
    <row r="4" spans="1:1" x14ac:dyDescent="0.25">
      <c r="A4" s="8" t="s">
        <v>24</v>
      </c>
    </row>
    <row r="5" spans="1:1" x14ac:dyDescent="0.25">
      <c r="A5" s="8" t="s">
        <v>23</v>
      </c>
    </row>
    <row r="6" spans="1:1" x14ac:dyDescent="0.25">
      <c r="A6" s="8" t="s">
        <v>12</v>
      </c>
    </row>
    <row r="7" spans="1:1" x14ac:dyDescent="0.25">
      <c r="A7" s="8" t="s">
        <v>19</v>
      </c>
    </row>
    <row r="8" spans="1:1" x14ac:dyDescent="0.25">
      <c r="A8" s="8" t="s">
        <v>22</v>
      </c>
    </row>
    <row r="9" spans="1:1" x14ac:dyDescent="0.25">
      <c r="A9" s="8" t="s">
        <v>18</v>
      </c>
    </row>
    <row r="10" spans="1:1" x14ac:dyDescent="0.25">
      <c r="A10" s="8" t="s">
        <v>25</v>
      </c>
    </row>
  </sheetData>
  <autoFilter ref="A1:A10" xr:uid="{54A0A089-265B-4ADA-9867-9A75F7CF4669}">
    <sortState xmlns:xlrd2="http://schemas.microsoft.com/office/spreadsheetml/2017/richdata2" ref="A2:A10">
      <sortCondition ref="A1:A1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zoomScale="70" zoomScaleNormal="70" workbookViewId="0">
      <selection sqref="A1:C1"/>
    </sheetView>
  </sheetViews>
  <sheetFormatPr defaultRowHeight="15" x14ac:dyDescent="0.25"/>
  <cols>
    <col min="1" max="1" width="29.28515625" customWidth="1"/>
    <col min="2" max="2" width="32.7109375" customWidth="1"/>
    <col min="3" max="3" width="101.5703125" customWidth="1"/>
    <col min="4" max="4" width="26.7109375" customWidth="1"/>
    <col min="5" max="5" width="22.7109375" customWidth="1"/>
    <col min="6" max="6" width="21" style="1" customWidth="1"/>
    <col min="7" max="7" width="14.28515625" bestFit="1" customWidth="1"/>
  </cols>
  <sheetData>
    <row r="1" spans="1:6" ht="23.25" x14ac:dyDescent="0.25">
      <c r="A1" s="24" t="s">
        <v>159</v>
      </c>
      <c r="B1" s="24"/>
      <c r="C1" s="24"/>
    </row>
    <row r="2" spans="1:6" x14ac:dyDescent="0.25">
      <c r="A2" s="10"/>
      <c r="B2" s="9"/>
      <c r="C2" s="9"/>
      <c r="D2" s="9"/>
      <c r="E2" s="9"/>
      <c r="F2" s="18"/>
    </row>
    <row r="3" spans="1:6" x14ac:dyDescent="0.25">
      <c r="A3" s="13" t="s">
        <v>11</v>
      </c>
      <c r="B3" s="13" t="s">
        <v>0</v>
      </c>
      <c r="C3" s="13" t="s">
        <v>1</v>
      </c>
      <c r="D3" s="13" t="s">
        <v>2</v>
      </c>
      <c r="E3" s="13" t="s">
        <v>3</v>
      </c>
      <c r="F3" s="14" t="s">
        <v>10</v>
      </c>
    </row>
    <row r="4" spans="1:6" ht="45" x14ac:dyDescent="0.25">
      <c r="A4" s="9" t="s">
        <v>28</v>
      </c>
      <c r="B4" s="9" t="s">
        <v>82</v>
      </c>
      <c r="C4" s="9" t="s">
        <v>83</v>
      </c>
      <c r="D4" s="9" t="s">
        <v>9</v>
      </c>
      <c r="E4" s="9" t="s">
        <v>84</v>
      </c>
      <c r="F4" s="20">
        <v>50000</v>
      </c>
    </row>
    <row r="5" spans="1:6" ht="45" x14ac:dyDescent="0.25">
      <c r="A5" s="9"/>
      <c r="B5" s="9" t="s">
        <v>85</v>
      </c>
      <c r="C5" s="9" t="s">
        <v>154</v>
      </c>
      <c r="D5" s="9" t="s">
        <v>9</v>
      </c>
      <c r="E5" s="9" t="s">
        <v>86</v>
      </c>
      <c r="F5" s="20">
        <v>50948</v>
      </c>
    </row>
    <row r="6" spans="1:6" ht="60" x14ac:dyDescent="0.25">
      <c r="A6" s="9"/>
      <c r="B6" s="9" t="s">
        <v>87</v>
      </c>
      <c r="C6" s="9" t="s">
        <v>88</v>
      </c>
      <c r="D6" s="9" t="s">
        <v>9</v>
      </c>
      <c r="E6" s="9" t="s">
        <v>89</v>
      </c>
      <c r="F6" s="20">
        <v>164254</v>
      </c>
    </row>
    <row r="7" spans="1:6" ht="104.25" customHeight="1" x14ac:dyDescent="0.25">
      <c r="A7" s="9"/>
      <c r="B7" s="9" t="s">
        <v>90</v>
      </c>
      <c r="C7" s="9" t="s">
        <v>129</v>
      </c>
      <c r="D7" s="9" t="s">
        <v>9</v>
      </c>
      <c r="E7" s="9" t="s">
        <v>91</v>
      </c>
      <c r="F7" s="20">
        <v>20000</v>
      </c>
    </row>
    <row r="8" spans="1:6" s="2" customFormat="1" x14ac:dyDescent="0.25">
      <c r="A8" s="3" t="s">
        <v>29</v>
      </c>
      <c r="B8" s="3"/>
      <c r="C8" s="3"/>
      <c r="D8" s="3"/>
      <c r="E8" s="6"/>
      <c r="F8" s="21">
        <f>SUM(F4:F7)</f>
        <v>285202</v>
      </c>
    </row>
    <row r="9" spans="1:6" ht="75" x14ac:dyDescent="0.25">
      <c r="A9" s="9" t="s">
        <v>36</v>
      </c>
      <c r="B9" s="9" t="s">
        <v>104</v>
      </c>
      <c r="C9" s="9" t="s">
        <v>105</v>
      </c>
      <c r="D9" s="9" t="s">
        <v>130</v>
      </c>
      <c r="E9" s="9" t="s">
        <v>106</v>
      </c>
      <c r="F9" s="20">
        <v>1000000</v>
      </c>
    </row>
    <row r="10" spans="1:6" ht="60" x14ac:dyDescent="0.25">
      <c r="A10" s="19"/>
      <c r="B10" s="9" t="s">
        <v>107</v>
      </c>
      <c r="C10" s="9" t="s">
        <v>108</v>
      </c>
      <c r="D10" s="9" t="s">
        <v>13</v>
      </c>
      <c r="E10" s="9" t="s">
        <v>109</v>
      </c>
      <c r="F10" s="20">
        <v>354211</v>
      </c>
    </row>
    <row r="11" spans="1:6" ht="30" x14ac:dyDescent="0.25">
      <c r="A11" s="19"/>
      <c r="B11" s="9" t="s">
        <v>158</v>
      </c>
      <c r="C11" s="9" t="s">
        <v>37</v>
      </c>
      <c r="D11" s="9" t="s">
        <v>131</v>
      </c>
      <c r="E11" s="9" t="s">
        <v>110</v>
      </c>
      <c r="F11" s="20">
        <v>218519</v>
      </c>
    </row>
    <row r="12" spans="1:6" ht="45" x14ac:dyDescent="0.25">
      <c r="A12" s="19"/>
      <c r="B12" s="9" t="s">
        <v>111</v>
      </c>
      <c r="C12" s="9" t="s">
        <v>132</v>
      </c>
      <c r="D12" s="9" t="s">
        <v>130</v>
      </c>
      <c r="E12" s="9" t="s">
        <v>110</v>
      </c>
      <c r="F12" s="20">
        <v>2135251</v>
      </c>
    </row>
    <row r="13" spans="1:6" ht="60" x14ac:dyDescent="0.25">
      <c r="A13" s="19"/>
      <c r="B13" s="9" t="s">
        <v>112</v>
      </c>
      <c r="C13" s="9" t="s">
        <v>113</v>
      </c>
      <c r="D13" s="9" t="s">
        <v>9</v>
      </c>
      <c r="E13" s="9" t="s">
        <v>114</v>
      </c>
      <c r="F13" s="20">
        <v>250000</v>
      </c>
    </row>
    <row r="14" spans="1:6" ht="45" x14ac:dyDescent="0.25">
      <c r="A14" s="19"/>
      <c r="B14" s="9" t="s">
        <v>115</v>
      </c>
      <c r="C14" s="9" t="s">
        <v>133</v>
      </c>
      <c r="D14" s="9" t="s">
        <v>9</v>
      </c>
      <c r="E14" s="9" t="s">
        <v>116</v>
      </c>
      <c r="F14" s="20">
        <v>25000</v>
      </c>
    </row>
    <row r="15" spans="1:6" ht="45" x14ac:dyDescent="0.25">
      <c r="A15" s="19"/>
      <c r="B15" s="9" t="s">
        <v>117</v>
      </c>
      <c r="C15" s="9" t="s">
        <v>136</v>
      </c>
      <c r="D15" s="9" t="s">
        <v>9</v>
      </c>
      <c r="E15" s="9" t="s">
        <v>118</v>
      </c>
      <c r="F15" s="20">
        <v>1750000</v>
      </c>
    </row>
    <row r="16" spans="1:6" ht="45" x14ac:dyDescent="0.25">
      <c r="A16" s="19"/>
      <c r="B16" s="9" t="s">
        <v>119</v>
      </c>
      <c r="C16" s="9" t="s">
        <v>134</v>
      </c>
      <c r="D16" s="9" t="s">
        <v>9</v>
      </c>
      <c r="E16" s="9" t="s">
        <v>120</v>
      </c>
      <c r="F16" s="20">
        <v>2500000</v>
      </c>
    </row>
    <row r="17" spans="1:6" s="2" customFormat="1" x14ac:dyDescent="0.25">
      <c r="A17" s="3" t="s">
        <v>38</v>
      </c>
      <c r="B17" s="3"/>
      <c r="C17" s="3"/>
      <c r="D17" s="3"/>
      <c r="E17" s="6"/>
      <c r="F17" s="21">
        <f>SUM(F9:F16)</f>
        <v>8232981</v>
      </c>
    </row>
    <row r="18" spans="1:6" ht="45" x14ac:dyDescent="0.25">
      <c r="A18" s="19" t="s">
        <v>34</v>
      </c>
      <c r="B18" s="9" t="s">
        <v>99</v>
      </c>
      <c r="C18" s="9" t="s">
        <v>137</v>
      </c>
      <c r="D18" s="9" t="s">
        <v>13</v>
      </c>
      <c r="E18" s="9" t="s">
        <v>100</v>
      </c>
      <c r="F18" s="20">
        <v>55000</v>
      </c>
    </row>
    <row r="19" spans="1:6" ht="30" x14ac:dyDescent="0.25">
      <c r="A19" s="19"/>
      <c r="B19" s="9" t="s">
        <v>101</v>
      </c>
      <c r="C19" s="9" t="s">
        <v>135</v>
      </c>
      <c r="D19" s="9" t="s">
        <v>13</v>
      </c>
      <c r="E19" s="9" t="s">
        <v>102</v>
      </c>
      <c r="F19" s="20">
        <v>140000</v>
      </c>
    </row>
    <row r="20" spans="1:6" s="2" customFormat="1" x14ac:dyDescent="0.25">
      <c r="A20" s="3" t="s">
        <v>35</v>
      </c>
      <c r="B20" s="3"/>
      <c r="C20" s="3"/>
      <c r="D20" s="3"/>
      <c r="E20" s="6" t="s">
        <v>103</v>
      </c>
      <c r="F20" s="21">
        <f>SUM(F18:F19)</f>
        <v>195000</v>
      </c>
    </row>
    <row r="21" spans="1:6" ht="47.25" customHeight="1" x14ac:dyDescent="0.25">
      <c r="A21" s="9" t="s">
        <v>17</v>
      </c>
      <c r="B21" s="9" t="s">
        <v>4</v>
      </c>
      <c r="C21" s="9" t="s">
        <v>5</v>
      </c>
      <c r="D21" s="9" t="s">
        <v>6</v>
      </c>
      <c r="E21" s="9" t="s">
        <v>43</v>
      </c>
      <c r="F21" s="20">
        <v>50000</v>
      </c>
    </row>
    <row r="22" spans="1:6" ht="45" x14ac:dyDescent="0.25">
      <c r="A22" s="9"/>
      <c r="B22" s="9" t="s">
        <v>44</v>
      </c>
      <c r="C22" s="9" t="s">
        <v>45</v>
      </c>
      <c r="D22" s="9" t="s">
        <v>13</v>
      </c>
      <c r="E22" s="9" t="s">
        <v>46</v>
      </c>
      <c r="F22" s="20">
        <v>25000</v>
      </c>
    </row>
    <row r="23" spans="1:6" ht="45" x14ac:dyDescent="0.25">
      <c r="A23" s="9"/>
      <c r="B23" s="9" t="s">
        <v>47</v>
      </c>
      <c r="C23" s="9" t="s">
        <v>48</v>
      </c>
      <c r="D23" s="9" t="s">
        <v>7</v>
      </c>
      <c r="E23" s="9" t="s">
        <v>49</v>
      </c>
      <c r="F23" s="20">
        <v>221500</v>
      </c>
    </row>
    <row r="24" spans="1:6" ht="45" x14ac:dyDescent="0.25">
      <c r="A24" s="9"/>
      <c r="B24" s="9" t="s">
        <v>50</v>
      </c>
      <c r="C24" s="9" t="s">
        <v>138</v>
      </c>
      <c r="D24" s="9" t="s">
        <v>7</v>
      </c>
      <c r="E24" s="9" t="s">
        <v>51</v>
      </c>
      <c r="F24" s="20">
        <v>93000</v>
      </c>
    </row>
    <row r="25" spans="1:6" ht="30" x14ac:dyDescent="0.25">
      <c r="A25" s="9"/>
      <c r="B25" s="9" t="s">
        <v>52</v>
      </c>
      <c r="C25" s="9" t="s">
        <v>139</v>
      </c>
      <c r="D25" s="9" t="s">
        <v>7</v>
      </c>
      <c r="E25" s="9" t="s">
        <v>53</v>
      </c>
      <c r="F25" s="20">
        <v>15447</v>
      </c>
    </row>
    <row r="26" spans="1:6" ht="45" x14ac:dyDescent="0.25">
      <c r="A26" s="9"/>
      <c r="B26" s="9" t="s">
        <v>54</v>
      </c>
      <c r="C26" s="9" t="s">
        <v>140</v>
      </c>
      <c r="D26" s="9" t="s">
        <v>7</v>
      </c>
      <c r="E26" s="9" t="s">
        <v>55</v>
      </c>
      <c r="F26" s="20">
        <v>17235</v>
      </c>
    </row>
    <row r="27" spans="1:6" ht="30" x14ac:dyDescent="0.25">
      <c r="A27" s="9"/>
      <c r="B27" s="9" t="s">
        <v>56</v>
      </c>
      <c r="C27" s="9" t="s">
        <v>57</v>
      </c>
      <c r="D27" s="9" t="s">
        <v>7</v>
      </c>
      <c r="E27" s="9" t="s">
        <v>58</v>
      </c>
      <c r="F27" s="20">
        <v>145000</v>
      </c>
    </row>
    <row r="28" spans="1:6" ht="45" x14ac:dyDescent="0.25">
      <c r="A28" s="9"/>
      <c r="B28" s="9" t="s">
        <v>59</v>
      </c>
      <c r="C28" s="9" t="s">
        <v>141</v>
      </c>
      <c r="D28" s="9" t="s">
        <v>7</v>
      </c>
      <c r="E28" s="9" t="s">
        <v>60</v>
      </c>
      <c r="F28" s="20">
        <v>3500</v>
      </c>
    </row>
    <row r="29" spans="1:6" ht="60" x14ac:dyDescent="0.25">
      <c r="A29" s="9"/>
      <c r="B29" s="9" t="s">
        <v>61</v>
      </c>
      <c r="C29" s="9" t="s">
        <v>62</v>
      </c>
      <c r="D29" s="9" t="s">
        <v>9</v>
      </c>
      <c r="E29" s="9" t="s">
        <v>63</v>
      </c>
      <c r="F29" s="20">
        <v>350235</v>
      </c>
    </row>
    <row r="30" spans="1:6" ht="45" x14ac:dyDescent="0.25">
      <c r="A30" s="9"/>
      <c r="B30" s="9" t="s">
        <v>64</v>
      </c>
      <c r="C30" s="9" t="s">
        <v>142</v>
      </c>
      <c r="D30" s="9" t="s">
        <v>9</v>
      </c>
      <c r="E30" s="9" t="s">
        <v>65</v>
      </c>
      <c r="F30" s="20">
        <v>277200</v>
      </c>
    </row>
    <row r="31" spans="1:6" ht="60" x14ac:dyDescent="0.25">
      <c r="A31" s="9"/>
      <c r="B31" s="9" t="s">
        <v>66</v>
      </c>
      <c r="C31" s="9" t="s">
        <v>67</v>
      </c>
      <c r="D31" s="9" t="s">
        <v>13</v>
      </c>
      <c r="E31" s="9" t="s">
        <v>68</v>
      </c>
      <c r="F31" s="20">
        <v>2000000</v>
      </c>
    </row>
    <row r="32" spans="1:6" ht="60" x14ac:dyDescent="0.25">
      <c r="A32" s="9"/>
      <c r="B32" s="9" t="s">
        <v>69</v>
      </c>
      <c r="C32" s="9" t="s">
        <v>143</v>
      </c>
      <c r="D32" s="9" t="s">
        <v>13</v>
      </c>
      <c r="E32" s="9" t="s">
        <v>68</v>
      </c>
      <c r="F32" s="20">
        <v>1242860</v>
      </c>
    </row>
    <row r="33" spans="1:6" ht="45" x14ac:dyDescent="0.25">
      <c r="A33" s="9"/>
      <c r="B33" s="9" t="s">
        <v>70</v>
      </c>
      <c r="C33" s="9" t="s">
        <v>144</v>
      </c>
      <c r="D33" s="9" t="s">
        <v>7</v>
      </c>
      <c r="E33" s="9" t="s">
        <v>71</v>
      </c>
      <c r="F33" s="20">
        <v>25763513</v>
      </c>
    </row>
    <row r="34" spans="1:6" ht="45" x14ac:dyDescent="0.25">
      <c r="A34" s="9"/>
      <c r="B34" s="9" t="s">
        <v>72</v>
      </c>
      <c r="C34" s="9" t="s">
        <v>15</v>
      </c>
      <c r="D34" s="9" t="s">
        <v>7</v>
      </c>
      <c r="E34" s="9" t="s">
        <v>73</v>
      </c>
      <c r="F34" s="20">
        <v>1200000</v>
      </c>
    </row>
    <row r="35" spans="1:6" ht="60" x14ac:dyDescent="0.25">
      <c r="A35" s="9"/>
      <c r="B35" s="9" t="s">
        <v>74</v>
      </c>
      <c r="C35" s="9" t="s">
        <v>145</v>
      </c>
      <c r="D35" s="9" t="s">
        <v>9</v>
      </c>
      <c r="E35" s="9" t="s">
        <v>75</v>
      </c>
      <c r="F35" s="20">
        <v>500000</v>
      </c>
    </row>
    <row r="36" spans="1:6" ht="60" x14ac:dyDescent="0.25">
      <c r="A36" s="9"/>
      <c r="B36" s="9" t="s">
        <v>14</v>
      </c>
      <c r="C36" s="9" t="s">
        <v>146</v>
      </c>
      <c r="D36" s="9" t="s">
        <v>9</v>
      </c>
      <c r="E36" s="9" t="s">
        <v>76</v>
      </c>
      <c r="F36" s="20">
        <v>300000</v>
      </c>
    </row>
    <row r="37" spans="1:6" ht="45" x14ac:dyDescent="0.25">
      <c r="A37" s="9"/>
      <c r="B37" s="9" t="s">
        <v>77</v>
      </c>
      <c r="C37" s="9" t="s">
        <v>78</v>
      </c>
      <c r="D37" s="9" t="s">
        <v>13</v>
      </c>
      <c r="E37" s="9" t="s">
        <v>79</v>
      </c>
      <c r="F37" s="20">
        <v>1673750</v>
      </c>
    </row>
    <row r="38" spans="1:6" ht="60" x14ac:dyDescent="0.25">
      <c r="A38" s="9"/>
      <c r="B38" s="9" t="s">
        <v>80</v>
      </c>
      <c r="C38" s="9" t="s">
        <v>147</v>
      </c>
      <c r="D38" s="9" t="s">
        <v>13</v>
      </c>
      <c r="E38" s="9" t="s">
        <v>79</v>
      </c>
      <c r="F38" s="20">
        <v>515000</v>
      </c>
    </row>
    <row r="39" spans="1:6" ht="60" x14ac:dyDescent="0.25">
      <c r="A39" s="9"/>
      <c r="B39" s="9" t="s">
        <v>81</v>
      </c>
      <c r="C39" s="9" t="s">
        <v>148</v>
      </c>
      <c r="D39" s="9" t="s">
        <v>13</v>
      </c>
      <c r="E39" s="9" t="s">
        <v>79</v>
      </c>
      <c r="F39" s="20">
        <v>1545000</v>
      </c>
    </row>
    <row r="40" spans="1:6" x14ac:dyDescent="0.25">
      <c r="A40" s="3" t="s">
        <v>16</v>
      </c>
      <c r="B40" s="3"/>
      <c r="C40" s="4"/>
      <c r="D40" s="4"/>
      <c r="E40" s="5"/>
      <c r="F40" s="21">
        <f>SUM(F21:F39)</f>
        <v>35938240</v>
      </c>
    </row>
    <row r="41" spans="1:6" ht="45" x14ac:dyDescent="0.25">
      <c r="A41" s="9" t="s">
        <v>26</v>
      </c>
      <c r="B41" s="9" t="s">
        <v>92</v>
      </c>
      <c r="C41" s="9" t="s">
        <v>149</v>
      </c>
      <c r="D41" s="9" t="s">
        <v>9</v>
      </c>
      <c r="E41" s="9" t="s">
        <v>93</v>
      </c>
      <c r="F41" s="20">
        <v>50000</v>
      </c>
    </row>
    <row r="42" spans="1:6" ht="30" x14ac:dyDescent="0.25">
      <c r="A42" s="9"/>
      <c r="B42" s="9" t="s">
        <v>157</v>
      </c>
      <c r="C42" s="9" t="s">
        <v>150</v>
      </c>
      <c r="D42" s="9" t="s">
        <v>94</v>
      </c>
      <c r="E42" s="9" t="s">
        <v>95</v>
      </c>
      <c r="F42" s="20">
        <v>36434000</v>
      </c>
    </row>
    <row r="43" spans="1:6" ht="30" x14ac:dyDescent="0.25">
      <c r="A43" s="9"/>
      <c r="B43" s="9" t="s">
        <v>96</v>
      </c>
      <c r="C43" s="9" t="s">
        <v>97</v>
      </c>
      <c r="D43" s="9" t="s">
        <v>9</v>
      </c>
      <c r="E43" s="9" t="s">
        <v>98</v>
      </c>
      <c r="F43" s="20">
        <v>75000</v>
      </c>
    </row>
    <row r="44" spans="1:6" s="2" customFormat="1" x14ac:dyDescent="0.25">
      <c r="A44" s="3" t="s">
        <v>27</v>
      </c>
      <c r="B44" s="3"/>
      <c r="C44" s="3"/>
      <c r="D44" s="3"/>
      <c r="E44" s="6"/>
      <c r="F44" s="21">
        <f>SUM(F41:F43)</f>
        <v>36559000</v>
      </c>
    </row>
    <row r="45" spans="1:6" ht="30" x14ac:dyDescent="0.25">
      <c r="A45" s="9" t="s">
        <v>30</v>
      </c>
      <c r="B45" s="9" t="s">
        <v>156</v>
      </c>
      <c r="C45" s="9" t="s">
        <v>31</v>
      </c>
      <c r="D45" s="9" t="s">
        <v>32</v>
      </c>
      <c r="E45" s="9" t="s">
        <v>8</v>
      </c>
      <c r="F45" s="20">
        <v>1000000</v>
      </c>
    </row>
    <row r="46" spans="1:6" ht="45" x14ac:dyDescent="0.25">
      <c r="A46" s="9"/>
      <c r="B46" s="9" t="s">
        <v>155</v>
      </c>
      <c r="C46" s="9" t="s">
        <v>151</v>
      </c>
      <c r="D46" s="9" t="s">
        <v>32</v>
      </c>
      <c r="E46" s="9" t="s">
        <v>8</v>
      </c>
      <c r="F46" s="20">
        <v>423000</v>
      </c>
    </row>
    <row r="47" spans="1:6" s="2" customFormat="1" x14ac:dyDescent="0.25">
      <c r="A47" s="3" t="s">
        <v>33</v>
      </c>
      <c r="B47" s="3"/>
      <c r="C47" s="3"/>
      <c r="D47" s="3"/>
      <c r="E47" s="6"/>
      <c r="F47" s="21">
        <f>SUM(F45:F46)</f>
        <v>1423000</v>
      </c>
    </row>
    <row r="48" spans="1:6" ht="45" x14ac:dyDescent="0.25">
      <c r="A48" s="9" t="s">
        <v>39</v>
      </c>
      <c r="B48" s="9" t="s">
        <v>121</v>
      </c>
      <c r="C48" s="9" t="s">
        <v>152</v>
      </c>
      <c r="D48" s="9" t="s">
        <v>9</v>
      </c>
      <c r="E48" s="9" t="s">
        <v>122</v>
      </c>
      <c r="F48" s="20">
        <v>603070</v>
      </c>
    </row>
    <row r="49" spans="1:7" ht="30" x14ac:dyDescent="0.25">
      <c r="A49" s="9"/>
      <c r="B49" s="9" t="s">
        <v>123</v>
      </c>
      <c r="C49" s="9" t="s">
        <v>153</v>
      </c>
      <c r="D49" s="9" t="s">
        <v>9</v>
      </c>
      <c r="E49" s="9" t="s">
        <v>124</v>
      </c>
      <c r="F49" s="20">
        <v>2000</v>
      </c>
    </row>
    <row r="50" spans="1:7" ht="30" x14ac:dyDescent="0.25">
      <c r="A50" s="9"/>
      <c r="B50" s="9" t="s">
        <v>125</v>
      </c>
      <c r="C50" s="9" t="s">
        <v>126</v>
      </c>
      <c r="D50" s="9" t="s">
        <v>13</v>
      </c>
      <c r="E50" s="9" t="s">
        <v>127</v>
      </c>
      <c r="F50" s="20">
        <v>4988</v>
      </c>
    </row>
    <row r="51" spans="1:7" s="2" customFormat="1" x14ac:dyDescent="0.25">
      <c r="A51" s="3" t="s">
        <v>40</v>
      </c>
      <c r="B51" s="3"/>
      <c r="C51" s="3"/>
      <c r="D51" s="3"/>
      <c r="E51" s="6"/>
      <c r="F51" s="21">
        <f>SUM(F48:F50)</f>
        <v>610058</v>
      </c>
    </row>
    <row r="52" spans="1:7" s="2" customFormat="1" x14ac:dyDescent="0.25">
      <c r="A52" s="11" t="s">
        <v>41</v>
      </c>
      <c r="B52" s="11"/>
      <c r="C52" s="11"/>
      <c r="D52" s="11"/>
      <c r="E52" s="15"/>
      <c r="F52" s="12">
        <f>F8+F17+F20+F40+F44+F47+F51</f>
        <v>83243481</v>
      </c>
    </row>
    <row r="53" spans="1:7" ht="30" x14ac:dyDescent="0.25">
      <c r="A53" s="7" t="s">
        <v>42</v>
      </c>
      <c r="F53" s="1">
        <v>400000</v>
      </c>
    </row>
    <row r="54" spans="1:7" ht="30" x14ac:dyDescent="0.25">
      <c r="A54" s="16" t="s">
        <v>128</v>
      </c>
      <c r="B54" s="17"/>
      <c r="C54" s="17"/>
      <c r="D54" s="17"/>
      <c r="E54" s="17"/>
      <c r="F54" s="14">
        <f>F52+F53</f>
        <v>83643481</v>
      </c>
    </row>
    <row r="58" spans="1:7" x14ac:dyDescent="0.25">
      <c r="G58" s="22"/>
    </row>
    <row r="59" spans="1:7" x14ac:dyDescent="0.25">
      <c r="G59" s="23"/>
    </row>
  </sheetData>
  <mergeCells count="1">
    <mergeCell ref="A1:C1"/>
  </mergeCells>
  <pageMargins left="0.7" right="0.7" top="0.75" bottom="0.75" header="0.3" footer="0.3"/>
  <pageSetup paperSize="9" orientation="portrait" r:id="rId1"/>
  <headerFooter>
    <oddFooter>&amp;L_x000D_&amp;1#&amp;"Calibri"&amp;11&amp;K000000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Department</vt:lpstr>
      <vt:lpstr>CSF 2021-22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Song (DGS)</dc:creator>
  <cp:lastModifiedBy>Paul Bowerman (DTF)</cp:lastModifiedBy>
  <dcterms:created xsi:type="dcterms:W3CDTF">2015-06-05T18:17:20Z</dcterms:created>
  <dcterms:modified xsi:type="dcterms:W3CDTF">2024-08-16T03:49:43Z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2024-03-19T05:16:08Z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afded9d8-5d71-4c69-bf49-e17be5b58d2b</vt:lpwstr>
  </property>
  <property fmtid="{D5CDD505-2E9C-101B-9397-08002B2CF9AE}" pid="8" name="MSIP_Label_7158ebbd-6c5e-441f-bfc9-4eb8c11e3978_ContentBits">
    <vt:lpwstr>2</vt:lpwstr>
  </property>
</Properties>
</file>