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vid37dt\TRIM\Offline Records (PT)\CSF 2022-23 Annual ~ CORPORATE FINANCE - Trust Management - Community Support Fund\"/>
    </mc:Choice>
  </mc:AlternateContent>
  <xr:revisionPtr revIDLastSave="0" documentId="13_ncr:1_{9C332724-274E-4118-AB4C-05B17573EAAC}" xr6:coauthVersionLast="47" xr6:coauthVersionMax="47" xr10:uidLastSave="{00000000-0000-0000-0000-000000000000}"/>
  <bookViews>
    <workbookView xWindow="-108" yWindow="-108" windowWidth="41496" windowHeight="16896" firstSheet="1" activeTab="1" xr2:uid="{00000000-000D-0000-FFFF-FFFF00000000}"/>
  </bookViews>
  <sheets>
    <sheet name="Department" sheetId="2" state="hidden" r:id="rId1"/>
    <sheet name="Attachment 3" sheetId="1" r:id="rId2"/>
    <sheet name="Chart" sheetId="4" state="hidden" r:id="rId3"/>
  </sheets>
  <definedNames>
    <definedName name="_xlnm._FilterDatabase" localSheetId="0" hidden="1">Department!$A$1:$A$10</definedName>
  </definedNames>
  <calcPr calcId="191029"/>
  <pivotCaches>
    <pivotCache cacheId="5"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1" l="1"/>
  <c r="F15" i="1"/>
  <c r="F13" i="1"/>
  <c r="F20" i="1"/>
  <c r="F47" i="1"/>
  <c r="F56" i="1" l="1"/>
  <c r="F10" i="1"/>
  <c r="F57" i="1" s="1"/>
  <c r="F59" i="1" l="1"/>
</calcChain>
</file>

<file path=xl/sharedStrings.xml><?xml version="1.0" encoding="utf-8"?>
<sst xmlns="http://schemas.openxmlformats.org/spreadsheetml/2006/main" count="227" uniqueCount="153">
  <si>
    <t>Project Name</t>
  </si>
  <si>
    <t>Project Description</t>
  </si>
  <si>
    <t>Purpose</t>
  </si>
  <si>
    <t>Location</t>
  </si>
  <si>
    <t>Sport and Recreation</t>
  </si>
  <si>
    <t>Statewide</t>
  </si>
  <si>
    <t>Community Facilities</t>
  </si>
  <si>
    <t>Funding ($)</t>
  </si>
  <si>
    <t>Department</t>
  </si>
  <si>
    <t>Department of Jobs, Precincts and Regions</t>
  </si>
  <si>
    <t>Community Services</t>
  </si>
  <si>
    <t>The Reclink Australia’s ACTiVIC program is a placed-based community led program utilising sport, recreation, and arts programs to engage people experiencing disadvantage including alcohol and drug addiction, domestic violence, homelessness, long-term unemployment and mental health illness.</t>
  </si>
  <si>
    <t>Department of Transport</t>
  </si>
  <si>
    <t>Department of Justice and Community Safety</t>
  </si>
  <si>
    <t>Department of Education and Training</t>
  </si>
  <si>
    <t>Department of Environment, Land, Water and Planning</t>
  </si>
  <si>
    <t>Department of Premier and Cabinet</t>
  </si>
  <si>
    <t xml:space="preserve">Department of Health </t>
  </si>
  <si>
    <t>Department of Families, Fairness and Housing</t>
  </si>
  <si>
    <t>Department of Treasury and Finance</t>
  </si>
  <si>
    <t>Department of Justice and Community Safety (DJCS)</t>
  </si>
  <si>
    <t>Total Expenditure for DJCS</t>
  </si>
  <si>
    <t>Department of Premier and Cabinet (DPC)</t>
  </si>
  <si>
    <t>Total Expenditure for DPC</t>
  </si>
  <si>
    <t>Department of Health (DH)</t>
  </si>
  <si>
    <t>Total Expenditure for DH</t>
  </si>
  <si>
    <t>Department of Families, Fairness and Housing (DFFH)</t>
  </si>
  <si>
    <t>Total Expenditure for DFFH</t>
  </si>
  <si>
    <t>Department of Treasury and Finance (DTF)</t>
  </si>
  <si>
    <t>Total Expenditure for DTF</t>
  </si>
  <si>
    <t>Total CSF grant expense</t>
  </si>
  <si>
    <t>East Ballarat Cricket Club - Community Cricket Nets Project</t>
  </si>
  <si>
    <t>Animal Welfare Support Package 2021-22: Winged Horse Equine Welfare Project</t>
  </si>
  <si>
    <t>Creative State 2021-25 - New Creative Neighbourhoods Program</t>
  </si>
  <si>
    <t>The Creative Neighbourhoods (Action 13 of the Strategy) aims to build a more resilient and growing creative sector supported by improved access to affordable and fit-for-purpose creative spaces and to protect creative neighbourhoods across Victoria through a suite of programs and projects.</t>
  </si>
  <si>
    <t>Creative State 2021-25 - New place-based regional partnerships and a regional outer-metro touring program</t>
  </si>
  <si>
    <t>RecLink ActiVIC</t>
  </si>
  <si>
    <t>Victorian Government Screen Industry Strategy 2021-2025: The Victorian Creators Lab</t>
  </si>
  <si>
    <t>Victorian Government Screen Industry Strategy 2021-2025 - Attachment Program: Specialist Placement Program</t>
  </si>
  <si>
    <t>Victorian Government Screen Industry Strategy 2021-2025 - Key Talent Placements Program</t>
  </si>
  <si>
    <t>Tackling problem gambling</t>
  </si>
  <si>
    <t>Connect Community and Health - Pilot Dental Screening Program for children from 2 years old</t>
  </si>
  <si>
    <t>Home Stretch Program</t>
  </si>
  <si>
    <t>Bendigo Foodshare Community Food Hub</t>
  </si>
  <si>
    <t>Inner South Metropolitan Mayors Forum's graffiti removal pilot program</t>
  </si>
  <si>
    <t>Arts, Tourism and Youth</t>
  </si>
  <si>
    <t>Honouring and Commemorating Veterans</t>
  </si>
  <si>
    <t>Multiple projects funded for upgrade works to improve the functionality, accessibility and capacity of the existing sport and recreation facilitates for the community.</t>
  </si>
  <si>
    <t>A specialist placement program to fast-track the skill development of early to mid-career practitioners in areas of industry need, by providing paid hands-on placement on film, television, or game productions, including skill development activities that maximise the benefits of placement.</t>
  </si>
  <si>
    <t>The Local History Grants Program supports the efforts of the many individuals and groups that collect and preserve the materials and memories from Victoria's past. The Victorian Community History Awards are held annually to recognise the contributions made by Victorians in the preservation of the State's history.</t>
  </si>
  <si>
    <t>Public Records Office Victorian Grants Awards Programs</t>
  </si>
  <si>
    <t>Community Advancement Fund</t>
  </si>
  <si>
    <t>Victorian Responsible Gambling Foundation 2019-20 to 2022-23</t>
  </si>
  <si>
    <t>ANZAC Day Revenue to Victorian Veterans' Fund</t>
  </si>
  <si>
    <t>Collingwood Housing Site Recreational Facilities Upgrade</t>
  </si>
  <si>
    <t>Foodbank Hubs</t>
  </si>
  <si>
    <t>Department of Government Services (DGS)</t>
  </si>
  <si>
    <t>Total Expenditure for DGS</t>
  </si>
  <si>
    <t>Wadawurrung Traditional Owners Aboriginal Corporation</t>
  </si>
  <si>
    <t xml:space="preserve">Animal Law Institute </t>
  </si>
  <si>
    <t>Five CSF funding requests in 2022-23 relating to Victorian State Emergency Services</t>
  </si>
  <si>
    <t>Fitzroy Legal Service</t>
  </si>
  <si>
    <t>Department of Jobs, Skills, Industry and Regions (DJSIR)</t>
  </si>
  <si>
    <t>Total Expenditure for DJSIR</t>
  </si>
  <si>
    <t>Toomuc Recreation Reserve Number Two Pavilion Upgrade</t>
  </si>
  <si>
    <t xml:space="preserve">Afghan Australia Social Sports Club </t>
  </si>
  <si>
    <t>Northcote Public Golf Course</t>
  </si>
  <si>
    <t>Local Sports Infrastructure - Strategic Projects  &amp; Hallam Receration Reserve</t>
  </si>
  <si>
    <t>Ballarat Cemetery Trust refurbishments and Gym Equipment for Russell Square</t>
  </si>
  <si>
    <t xml:space="preserve">Carnegie Basketball Club </t>
  </si>
  <si>
    <t>Get Active Kids Voucher Program</t>
  </si>
  <si>
    <t>Sporting Club Grants Program</t>
  </si>
  <si>
    <t>Business Chambers and Traders Group</t>
  </si>
  <si>
    <t>Community Sport Emergency Flood Assistance Program</t>
  </si>
  <si>
    <t>Heatherdale Reserve Pavilion</t>
  </si>
  <si>
    <t>Creative Infrastructure Program</t>
  </si>
  <si>
    <t>Music Industry Growth Package</t>
  </si>
  <si>
    <t>Backing our Regional Leaders (Country Women's Association of Victoria)</t>
  </si>
  <si>
    <t>Creative Spaces and Places</t>
  </si>
  <si>
    <t>The Basin Football Club</t>
  </si>
  <si>
    <t xml:space="preserve">Aborigines Advancement League </t>
  </si>
  <si>
    <t>2022 National NAIDOC Award Ceremony</t>
  </si>
  <si>
    <t>Faith Communities Council of Victoria</t>
  </si>
  <si>
    <t>Hispanic Latin American Festival 2023</t>
  </si>
  <si>
    <t>Funding for major Aboriginal cultural events</t>
  </si>
  <si>
    <t>City of Yarra</t>
  </si>
  <si>
    <t xml:space="preserve">Diamond Valley Community Support (DVCS) </t>
  </si>
  <si>
    <t>Diamond Valley Community Support (DVCS) is an independent, not-for-profit community organisation providing emergency relief, material aid, information and referral supports to people in hardship, financial and/or personal crisis in the north-east Banyule and Nillumbik regions and surrounds. This grant will allow DVCS to remain open and offer a drop-in service to support those in personal and financial crisis. DVCS will be able to continue to provide material aid that includes grocery vouchers, food parcels and bags, pre-made meals, payment of prescription medicines, phone bills and top-ups, toiletries, and cleaning parcels as well as items for the homeless such as sleeping bags, blankets.</t>
  </si>
  <si>
    <t>North-east Banyule and Nillumbik regions and surrounds</t>
  </si>
  <si>
    <t>Gippsland and Grampians regions</t>
  </si>
  <si>
    <t>The project will involve the design and commissioning of an appropriate Wadawurrung inspired artwork that expresses Wadawurrung values for installation on the Wangim Walk, Steampacket Gardens on the Geelong Foreshore; and the crafting of allied information signage in Wadawurrung language and English to narrate and explain the artwork.</t>
  </si>
  <si>
    <t>Geelong</t>
  </si>
  <si>
    <t>Delivery of the Anti-Puppy Farm Legal Clinic which provides free initial legal advice to clients who have purchased a domestic pet, but which then presented with underlying health conditions. Animal Law Institute assists with matters which go before VCAT or seeks to negotiate out of court settlements on behalf of its clients.</t>
  </si>
  <si>
    <t>Purchase of approved equipment and infrastructure upgrades for five identified emergency service organisations to support them to continue to respond to emergency service situations and provide a safe working environment for volunteers.</t>
  </si>
  <si>
    <t>Fitzroy</t>
  </si>
  <si>
    <t>The project supports the delivery of the National NAIDOC Week celebrations, showcases the achievements of Aboriginal Victorians and promoting Aboriginal culture, and provides an opportunity for First Nations people to celebrate and connect.</t>
  </si>
  <si>
    <t>This project delivers the 2022-23 major Aboriginal Culture Events and Awards program including: the 2022 NAIDOC State Reception, 2022 Victorian NAIDOC Week program of events, 2022 Victorian Aboriginal Honour Roll, 2023 Ricc Marks Awards and the 2023 Victorian Aboriginal Remembrance Services.</t>
  </si>
  <si>
    <t>Organisational funding for Faith Communities Council of Victoria to promote positive relations between people of different faiths and generating greater knowledge and mutual understanding of the customs and practices of Victoria’s faith traditions.</t>
  </si>
  <si>
    <t>Total CSF operating expense in 2022-23</t>
  </si>
  <si>
    <t>Sport and recreation</t>
  </si>
  <si>
    <t>Ballarat</t>
  </si>
  <si>
    <t>Regional Touring Programs and industry activity during 2022-23 (Creative State 2025, Action 16)</t>
  </si>
  <si>
    <t>Multiple locations</t>
  </si>
  <si>
    <t>Multiple Locations</t>
  </si>
  <si>
    <t>Bendigo</t>
  </si>
  <si>
    <t>The installation of four new shelters with wheelchair access, 12 new bench seats to support people with disability issues, and new signage at the Carisbrook Bowls Club.</t>
  </si>
  <si>
    <t>Carisbrook </t>
  </si>
  <si>
    <t>Pakenham</t>
  </si>
  <si>
    <t>Rowville</t>
  </si>
  <si>
    <t xml:space="preserve">Northcote </t>
  </si>
  <si>
    <t>Carnegie</t>
  </si>
  <si>
    <t>The Basin</t>
  </si>
  <si>
    <r>
      <t xml:space="preserve">Funding is provided to the </t>
    </r>
    <r>
      <rPr>
        <i/>
        <sz val="11"/>
        <color theme="1"/>
        <rFont val="Calibri"/>
        <family val="2"/>
        <scheme val="minor"/>
      </rPr>
      <t>Creative Spaces and Places</t>
    </r>
    <r>
      <rPr>
        <sz val="11"/>
        <color theme="1"/>
        <rFont val="Calibri"/>
        <family val="2"/>
        <scheme val="minor"/>
      </rPr>
      <t xml:space="preserve"> program responding to three focus areas over two years to sustain creative industries and build vibrant communities. '</t>
    </r>
    <r>
      <rPr>
        <i/>
        <sz val="11"/>
        <color theme="1"/>
        <rFont val="Calibri"/>
        <family val="2"/>
        <scheme val="minor"/>
      </rPr>
      <t>Spaces for Creatives to Develop and Work'</t>
    </r>
    <r>
      <rPr>
        <sz val="11"/>
        <color theme="1"/>
        <rFont val="Calibri"/>
        <family val="2"/>
        <scheme val="minor"/>
      </rPr>
      <t>: more affordable creative spaces and helping creative workers to secure fit-for-purpose spaces in vacant/underutilised accommodation. '</t>
    </r>
    <r>
      <rPr>
        <i/>
        <sz val="11"/>
        <color theme="1"/>
        <rFont val="Calibri"/>
        <family val="2"/>
        <scheme val="minor"/>
      </rPr>
      <t>Vibrant Places'</t>
    </r>
    <r>
      <rPr>
        <sz val="11"/>
        <color theme="1"/>
        <rFont val="Calibri"/>
        <family val="2"/>
        <scheme val="minor"/>
      </rPr>
      <t>: infrastructure projects that activate existing community spaces for creative programming and strengthen the vibrancy of neighbourhoods supporting placemaking and jobs for local creatives. '</t>
    </r>
    <r>
      <rPr>
        <i/>
        <sz val="11"/>
        <color theme="1"/>
        <rFont val="Calibri"/>
        <family val="2"/>
        <scheme val="minor"/>
      </rPr>
      <t>Building Creative Space Partnerships'</t>
    </r>
    <r>
      <rPr>
        <sz val="11"/>
        <color theme="1"/>
        <rFont val="Calibri"/>
        <family val="2"/>
        <scheme val="minor"/>
      </rPr>
      <t>: small-scale projects in partnership with local governments and non-government organisations to support the local creative sector by unlocking the potential of unused or under-utilised spaces.</t>
    </r>
  </si>
  <si>
    <t>To develop and deliver a range of Regional and Rural touring and development opportunities for Victorian artists and the music industry ecosystem.</t>
  </si>
  <si>
    <t>To progress the design development of projects and understand the project budget to inform government decision making. This process aims to reduce the scope and budget risk in project delivery.</t>
  </si>
  <si>
    <t>The Sporting Club Grants Program provides funding for grassroots sport and active recreation organisations across Victoria to assist in addressing a range of barriers to participation in community sport and active recreation.</t>
  </si>
  <si>
    <t>Mitcham</t>
  </si>
  <si>
    <t>Fit out of the Heatherdale Reserve Pavilion to include portable stage, blinds, alarm, modem/internet connection, carpet, rubber mats, kitchenware, deep fryers, pie warmer, bain-marie, ice maker, coffee machine, tables, chairs, couches, outdoor heaters, shelving and trophy cabinets.</t>
  </si>
  <si>
    <t>To build a multi-purpose Community Food Hub which will include a food relief warehouse and social supermarket at Golden Square. This project will expand the Foodshare’s food storage and distribution capacity and provide a centralised location for the community to come together to address food insecurity.</t>
  </si>
  <si>
    <t xml:space="preserve">An annual payment of one day's revenue of the CSF to the Victorian Veterans Fund paid by 1 September. </t>
  </si>
  <si>
    <t>The upgrade to the recreational facilities includes refurbishing a full-sized outdoor basketball court; adding an additional 3m X 3m basketball court; and ancillary works including seating, equipment storage and lighting.</t>
  </si>
  <si>
    <t xml:space="preserve">To establish Foodbank Hubs in Ballarat and Morwell. These centralised regional warehouses will be operated by Foodbank Victoria and will increase the supply of fresh, frozen and chilled foods to those experiencing food insecurity in the Gippsland and Grampians regions. The Foodbank Hubs will provide critical emergency food provision infrastructure for the region while also providing education and employment pathways for disadvantaged communities. </t>
  </si>
  <si>
    <t>Face-to-face counselling, advice and information, including both therapeutic and financial counselling, community engagement and venue support.</t>
  </si>
  <si>
    <t>Funding was used to supplement and replace aging ICT devices including laptops, secure confidential documents including client files in a securely managed cloud-based platform; refurbish a client facing shop front where services to highly vulnerable clients are delivered; refurbish some office spaces to provide a more COVID-safe work environment (including air purifiers), to enable safe online court interactions, and better support staff wellbeing in the Fitzroy Legal Service offices.</t>
  </si>
  <si>
    <t>Upgrade the change rooms and amenities to support universal access (including female sport participants) of the Number Two Pavilion at Toomuc Reserve in Pakenham.</t>
  </si>
  <si>
    <t>CSF funding  was provided for five new club cricket nets with retractable soft netting and one community net including goal protection netting, (to be installed in the new cricket training facility once built).</t>
  </si>
  <si>
    <t>Purchase of uniforms and a range of sporting equipment.</t>
  </si>
  <si>
    <t>Architect provided redesign to the Northcote Golf Course.</t>
  </si>
  <si>
    <t>This project will support the skills development of early to mid- career drivers in production (writers, directors, producers) by placing them in paid, hands-on roles. Key Talent Placements provide significant practical learning opportunities, boosts the number of Victorian content creators and drivers of production, and helps to build more sustainable screen businesses.</t>
  </si>
  <si>
    <t xml:space="preserve">The Ballarat Cemetery Trust will repair two historic rotundas, which currently are not safe for public use. The rotundas allow for outdoor burial ceremonies during inclement weather and for the public to gather on special occasions and anniversaries. The rotundas are also used by the Cemetery to hold picnics and gardening workshops. 
</t>
  </si>
  <si>
    <t>Purchase of two basketball rings to be installed by the Carnegie Basketball Club at Carnegie Primary School.</t>
  </si>
  <si>
    <t>AFL grade goal nets for the Batterham Reserve Oval (closest to Miller Road) and AFL grade goal nets at the carpark end (closest to the club room facilities). Electronic scoreboard with live scores, timing, siren and remote access (Miller Road end location).</t>
  </si>
  <si>
    <t>Enhancing Organisational Capability project to develop a five-year Strategic plan (2023-28); funding projects and activities identified in the Strategic Plan including improved information and communication systems; increased delivery of governance and leadership training for members; building and strengthening the volunteer role of members and project evaluation.</t>
  </si>
  <si>
    <t>Assist disadvantaged cohorts to participate in sport and active recreational activities. Increase the number of children aged 0 to 18 years participating in sport and active recreation activities; Increased awareness of positive impacts of participating in sport and active recreation and Increase the number of children and youth meeting the national physical activity guidelines.</t>
  </si>
  <si>
    <t>Support business chambers and trader groups to run locally led initiatives that enable local business collaboration; educate, inform, and empower small businesses; support small businesses to build digital capability and help members transition into recovery and restart.</t>
  </si>
  <si>
    <t>The Community Sport Emergency Flood Assistance Program assists Victorian sport and active recreation organisations directly affected by the October 2022 Victorian floods. One-off grants are available to assist in the replacement of items that have been lost, damaged, or destroyed.</t>
  </si>
  <si>
    <t xml:space="preserve">An annual payment from the CSF to the Community Advancement Fund, which supports community advancement projects as determined by the Premier. </t>
  </si>
  <si>
    <t>A festival celebrating the Spanish and Latin arts and culture.</t>
  </si>
  <si>
    <t>A graffiti removal program by leveraging local government expertise as service partners with state government agencies.</t>
  </si>
  <si>
    <t>The Home Stretch is a program that extends out of home care for the young people who are required to live out-of-home.  CSF funding was provided for a  trial Home Stretch project established to provide extended care and support to a cohort of 250 young people in Victoria.</t>
  </si>
  <si>
    <t>This program improves the oral health of preschool children and their families in early childhood settings. The project is being implemented in six early childhood services in the Local Government Area of Glen Eira.</t>
  </si>
  <si>
    <t>Funding for staffing, infrastructure, feed, veterinary costs, and other items.</t>
  </si>
  <si>
    <t>By providing financial support for administration and for facility upgrades, the funding ultimately aims to deliver viable, well planned and effective responses to community infrastructure needs; cultural connectedness; aboriginal health and wellbeing; aboriginal education, employment and enterprise.</t>
  </si>
  <si>
    <t>Carisbrook Bowls Club Community Sport and Recreation Infrastructure Projects</t>
  </si>
  <si>
    <t xml:space="preserve">Contribution towards the CSF administration expenses </t>
  </si>
  <si>
    <t>Row Labels</t>
  </si>
  <si>
    <t>Grand Total</t>
  </si>
  <si>
    <t>Sum of Funding ($)</t>
  </si>
  <si>
    <t>Attachment 3 - CSF Expenditure to Department by Project in 2022-23</t>
  </si>
  <si>
    <t>The Lake Lighting project will deliver lights around the Lake Wendouree Steve Moneghetti Track and seven lights along Morrison Street, linking Lake Wendouree to nearby Victoria Park. This project will provide a safe environment for pedestrians, particularly after-hours during winter months, increasing the accessibility of the Lake Wendouree and Victoria Park precinct.</t>
  </si>
  <si>
    <t>Lake Wendouree and Victoria Park in Ballarat, light installation - 2022-23 Grant Component</t>
  </si>
  <si>
    <t>Establishing The Victorian Creators Lab, a 'hot house' program with an initial focus on premium drama to support local creators across all mediums</t>
  </si>
  <si>
    <t xml:space="preserve">Glen Eira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</si>
</sst>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u/>
      <sz val="18"/>
      <color theme="1"/>
      <name val="Calibri"/>
      <family val="2"/>
      <scheme val="minor"/>
    </font>
    <font>
      <b/>
      <sz val="11"/>
      <name val="Calibri"/>
      <family val="2"/>
      <scheme val="minor"/>
    </font>
    <font>
      <sz val="11"/>
      <color theme="1"/>
      <name val="Calibri"/>
      <family val="2"/>
      <scheme val="minor"/>
    </font>
    <font>
      <sz val="10"/>
      <color indexed="8"/>
      <name val="Arial"/>
      <family val="2"/>
    </font>
    <font>
      <i/>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2" tint="-0.499984740745262"/>
        <bgColor indexed="64"/>
      </patternFill>
    </fill>
  </fills>
  <borders count="1">
    <border>
      <left/>
      <right/>
      <top/>
      <bottom/>
      <diagonal/>
    </border>
  </borders>
  <cellStyleXfs count="3">
    <xf numFmtId="0" fontId="0" fillId="0" borderId="0"/>
    <xf numFmtId="43" fontId="6" fillId="0" borderId="0" applyFont="0" applyFill="0" applyBorder="0" applyAlignment="0" applyProtection="0"/>
    <xf numFmtId="0" fontId="7" fillId="0" borderId="0"/>
  </cellStyleXfs>
  <cellXfs count="32">
    <xf numFmtId="0" fontId="0" fillId="0" borderId="0" xfId="0"/>
    <xf numFmtId="164" fontId="0" fillId="0" borderId="0" xfId="0" applyNumberFormat="1"/>
    <xf numFmtId="0" fontId="2" fillId="0" borderId="0" xfId="0" applyFont="1"/>
    <xf numFmtId="0" fontId="2" fillId="2" borderId="0" xfId="0" applyFont="1" applyFill="1"/>
    <xf numFmtId="0" fontId="0" fillId="2" borderId="0" xfId="0" applyFill="1"/>
    <xf numFmtId="0" fontId="0" fillId="2" borderId="0" xfId="0" applyFill="1" applyAlignment="1">
      <alignment wrapText="1"/>
    </xf>
    <xf numFmtId="0" fontId="2" fillId="2" borderId="0" xfId="0" applyFont="1" applyFill="1" applyAlignment="1">
      <alignment wrapText="1"/>
    </xf>
    <xf numFmtId="0" fontId="3" fillId="0" borderId="0" xfId="0" applyFont="1"/>
    <xf numFmtId="0" fontId="0" fillId="0" borderId="0" xfId="0" applyAlignment="1">
      <alignment vertical="top" wrapText="1"/>
    </xf>
    <xf numFmtId="0" fontId="0" fillId="0" borderId="0" xfId="0" applyAlignment="1">
      <alignment horizontal="left" vertical="top" wrapText="1"/>
    </xf>
    <xf numFmtId="0" fontId="1" fillId="3" borderId="0" xfId="0" applyFont="1" applyFill="1"/>
    <xf numFmtId="164" fontId="1" fillId="3" borderId="0" xfId="0" applyNumberFormat="1" applyFont="1" applyFill="1"/>
    <xf numFmtId="0" fontId="1" fillId="4" borderId="0" xfId="0" applyFont="1" applyFill="1"/>
    <xf numFmtId="164" fontId="1" fillId="4" borderId="0" xfId="0" applyNumberFormat="1" applyFont="1" applyFill="1"/>
    <xf numFmtId="0" fontId="1" fillId="3" borderId="0" xfId="0" applyFont="1" applyFill="1" applyAlignment="1">
      <alignment wrapText="1"/>
    </xf>
    <xf numFmtId="0" fontId="1" fillId="4" borderId="0" xfId="0" applyFont="1" applyFill="1" applyAlignment="1">
      <alignment wrapText="1"/>
    </xf>
    <xf numFmtId="0" fontId="0" fillId="4" borderId="0" xfId="0" applyFill="1"/>
    <xf numFmtId="164" fontId="0" fillId="0" borderId="0" xfId="0" applyNumberFormat="1" applyAlignment="1">
      <alignment vertical="top"/>
    </xf>
    <xf numFmtId="164" fontId="3" fillId="0" borderId="0" xfId="0" applyNumberFormat="1" applyFont="1" applyAlignment="1">
      <alignment vertical="top"/>
    </xf>
    <xf numFmtId="164" fontId="5" fillId="2" borderId="0" xfId="0" applyNumberFormat="1" applyFont="1" applyFill="1"/>
    <xf numFmtId="43" fontId="0" fillId="0" borderId="0" xfId="1" applyFont="1"/>
    <xf numFmtId="43" fontId="0" fillId="0" borderId="0" xfId="0" applyNumberFormat="1"/>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horizontal="left" wrapText="1"/>
    </xf>
    <xf numFmtId="164" fontId="3" fillId="0" borderId="0" xfId="0" applyNumberFormat="1" applyFont="1"/>
    <xf numFmtId="43" fontId="2" fillId="0" borderId="0" xfId="1" applyFont="1"/>
    <xf numFmtId="43" fontId="2" fillId="0" borderId="0" xfId="0" applyNumberFormat="1" applyFont="1"/>
    <xf numFmtId="0" fontId="0" fillId="0" borderId="0" xfId="0" applyAlignment="1">
      <alignment vertical="center" wrapText="1"/>
    </xf>
    <xf numFmtId="0" fontId="0" fillId="0" borderId="0" xfId="0" pivotButton="1"/>
    <xf numFmtId="0" fontId="0" fillId="0" borderId="0" xfId="0" applyAlignment="1">
      <alignment horizontal="left"/>
    </xf>
    <xf numFmtId="0" fontId="4" fillId="0" borderId="0" xfId="0" applyFont="1" applyAlignment="1">
      <alignment horizontal="left" vertical="top"/>
    </xf>
  </cellXfs>
  <cellStyles count="3">
    <cellStyle name="Comma" xfId="1" builtinId="3"/>
    <cellStyle name="Normal" xfId="0" builtinId="0"/>
    <cellStyle name="Normal 3" xfId="2" xr:uid="{0B82A550-C900-4EF0-BCDC-CED26C2A3A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[Attachment 3 - CSF Expenditure to Department by Project in 2022-23.XLSX]Chart!PivotTable1</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u="none" strike="noStrike" kern="1200" spc="0" baseline="0">
                <a:solidFill>
                  <a:srgbClr val="232B39">
                    <a:lumMod val="65000"/>
                    <a:lumOff val="35000"/>
                  </a:srgbClr>
                </a:solidFill>
              </a:rPr>
              <a:t>CSF 2022-23 Grant Expenditure by Funding Purpose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Chart!$B$3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FDC-4316-AA4D-859F8B9D9EB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FDC-4316-AA4D-859F8B9D9EB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FDC-4316-AA4D-859F8B9D9EB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FDC-4316-AA4D-859F8B9D9EB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FDC-4316-AA4D-859F8B9D9EB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FDC-4316-AA4D-859F8B9D9EB6}"/>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Chart!$A$4:$A$10</c:f>
              <c:strCache>
                <c:ptCount val="6"/>
                <c:pt idx="0">
                  <c:v>Arts, Tourism and Youth</c:v>
                </c:pt>
                <c:pt idx="1">
                  <c:v>Community Facilities</c:v>
                </c:pt>
                <c:pt idx="2">
                  <c:v>Community Services</c:v>
                </c:pt>
                <c:pt idx="3">
                  <c:v>Honouring and Commemorating Veterans</c:v>
                </c:pt>
                <c:pt idx="4">
                  <c:v>Sport and recreation</c:v>
                </c:pt>
                <c:pt idx="5">
                  <c:v>Tackling problem gambling</c:v>
                </c:pt>
              </c:strCache>
            </c:strRef>
          </c:cat>
          <c:val>
            <c:numRef>
              <c:f>Chart!$B$4:$B$10</c:f>
              <c:numCache>
                <c:formatCode>General</c:formatCode>
                <c:ptCount val="6"/>
                <c:pt idx="0">
                  <c:v>16256000</c:v>
                </c:pt>
                <c:pt idx="1">
                  <c:v>4759216.5</c:v>
                </c:pt>
                <c:pt idx="2">
                  <c:v>20119647</c:v>
                </c:pt>
                <c:pt idx="3">
                  <c:v>336492</c:v>
                </c:pt>
                <c:pt idx="4">
                  <c:v>14090430</c:v>
                </c:pt>
                <c:pt idx="5">
                  <c:v>40773000.039999999</c:v>
                </c:pt>
              </c:numCache>
            </c:numRef>
          </c:val>
          <c:extLst>
            <c:ext xmlns:c16="http://schemas.microsoft.com/office/drawing/2014/chart" uri="{C3380CC4-5D6E-409C-BE32-E72D297353CC}">
              <c16:uniqueId val="{00000000-1E4D-41A3-BC6A-6233EC6101A2}"/>
            </c:ext>
          </c:extLst>
        </c:ser>
        <c:dLbls>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0</xdr:rowOff>
    </xdr:from>
    <xdr:to>
      <xdr:col>7</xdr:col>
      <xdr:colOff>601980</xdr:colOff>
      <xdr:row>38</xdr:row>
      <xdr:rowOff>0</xdr:rowOff>
    </xdr:to>
    <xdr:graphicFrame macro="">
      <xdr:nvGraphicFramePr>
        <xdr:cNvPr id="2" name="Chart 1">
          <a:extLst>
            <a:ext uri="{FF2B5EF4-FFF2-40B4-BE49-F238E27FC236}">
              <a16:creationId xmlns:a16="http://schemas.microsoft.com/office/drawing/2014/main" id="{91F8F0D4-510F-F424-988C-F3A2DDBB2D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son Song (DGS)" refreshedDate="45644.475602199076" createdVersion="8" refreshedVersion="8" minRefreshableVersion="3" recordCount="56" xr:uid="{D6C281F3-41B7-41D1-9B7D-1E627826C62B}">
  <cacheSource type="worksheet">
    <worksheetSource ref="A3:F59" sheet="Attachment 3"/>
  </cacheSource>
  <cacheFields count="6">
    <cacheField name="Department" numFmtId="0">
      <sharedItems containsBlank="1"/>
    </cacheField>
    <cacheField name="Project Name" numFmtId="0">
      <sharedItems containsBlank="1"/>
    </cacheField>
    <cacheField name="Project Description" numFmtId="0">
      <sharedItems containsBlank="1" longText="1"/>
    </cacheField>
    <cacheField name="Purpose" numFmtId="0">
      <sharedItems containsBlank="1" count="7">
        <s v="Community Facilities"/>
        <s v="Honouring and Commemorating Veterans"/>
        <s v="Arts, Tourism and Youth"/>
        <s v="Community Services"/>
        <m/>
        <s v="Tackling problem gambling"/>
        <s v="Sport and recreation"/>
      </sharedItems>
    </cacheField>
    <cacheField name="Location" numFmtId="0">
      <sharedItems containsBlank="1"/>
    </cacheField>
    <cacheField name="Funding ($)" numFmtId="164">
      <sharedItems containsSemiMixedTypes="0" containsString="0" containsNumber="1" minValue="1716" maxValue="96934785.53999999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
  <r>
    <s v="Department of Families, Fairness and Housing (DFFH)"/>
    <s v="Bendigo Foodshare Community Food Hub"/>
    <s v="To build a multi-purpose Community Food Hub which will include a food relief warehouse and social supermarket at Golden Square. This project will expand the Foodshare’s food storage and distribution capacity and provide a centralised location for the community to come together to address food insecurity."/>
    <x v="0"/>
    <s v="Bendigo"/>
    <n v="750000"/>
  </r>
  <r>
    <m/>
    <s v="ANZAC Day Revenue to Victorian Veterans' Fund"/>
    <s v="An annual payment of one day's revenue of the CSF to the Victorian Veterans Fund paid by 1 September. "/>
    <x v="1"/>
    <s v="Statewide"/>
    <n v="336492"/>
  </r>
  <r>
    <m/>
    <s v="Home Stretch Program"/>
    <s v="The Home Stretch is a program that extends out of home care for the young people who are required to live out-of-home.  CSF funding was provided for a  trial Home Stretch project established to provide extended care and support to a cohort of 250 young people in Victoria."/>
    <x v="2"/>
    <s v="Statewide"/>
    <n v="2028000"/>
  </r>
  <r>
    <m/>
    <s v="Collingwood Housing Site Recreational Facilities Upgrade"/>
    <s v="The upgrade to the recreational facilities includes refurbishing a full-sized outdoor basketball court; adding an additional 3m X 3m basketball court; and ancillary works including seating, equipment storage and lighting."/>
    <x v="0"/>
    <s v="City of Yarra"/>
    <n v="37500"/>
  </r>
  <r>
    <m/>
    <s v="Diamond Valley Community Support (DVCS) "/>
    <s v="Diamond Valley Community Support (DVCS) is an independent, not-for-profit community organisation providing emergency relief, material aid, information and referral supports to people in hardship, financial and/or personal crisis in the north-east Banyule and Nillumbik regions and surrounds. This grant will allow DVCS to remain open and offer a drop-in service to support those in personal and financial crisis. DVCS will be able to continue to provide material aid that includes grocery vouchers, food parcels and bags, pre-made meals, payment of prescription medicines, phone bills and top-ups, toiletries, and cleaning parcels as well as items for the homeless such as sleeping bags, blankets."/>
    <x v="3"/>
    <s v="North-east Banyule and Nillumbik regions and surrounds"/>
    <n v="40000"/>
  </r>
  <r>
    <m/>
    <s v="Foodbank Hubs"/>
    <s v="To establish Foodbank Hubs in Ballarat and Morwell. These centralised regional warehouses will be operated by Foodbank Victoria and will increase the supply of fresh, frozen and chilled foods to those experiencing food insecurity in the Gippsland and Grampians regions. The Foodbank Hubs will provide critical emergency food provision infrastructure for the region while also providing education and employment pathways for disadvantaged communities. "/>
    <x v="3"/>
    <s v="Gippsland and Grampians regions"/>
    <n v="4640513"/>
  </r>
  <r>
    <s v="Total Expenditure for DFFH"/>
    <m/>
    <m/>
    <x v="4"/>
    <m/>
    <n v="7832505"/>
  </r>
  <r>
    <s v="Department of Government Services (DGS)"/>
    <s v="Public Records Office Victorian Grants Awards Programs"/>
    <s v="The Local History Grants Program supports the efforts of the many individuals and groups that collect and preserve the materials and memories from Victoria's past. The Victorian Community History Awards are held annually to recognise the contributions made by Victorians in the preservation of the State's history."/>
    <x v="3"/>
    <s v="Statewide"/>
    <n v="773134"/>
  </r>
  <r>
    <m/>
    <s v="Wadawurrung Traditional Owners Aboriginal Corporation"/>
    <s v="The project will involve the design and commissioning of an appropriate Wadawurrung inspired artwork that expresses Wadawurrung values for installation on the Wangim Walk, Steampacket Gardens on the Geelong Foreshore; and the crafting of allied information signage in Wadawurrung language and English to narrate and explain the artwork."/>
    <x v="0"/>
    <s v="Geelong"/>
    <n v="250000"/>
  </r>
  <r>
    <s v="Total Expenditure for DGS"/>
    <m/>
    <m/>
    <x v="4"/>
    <m/>
    <n v="1023134"/>
  </r>
  <r>
    <s v="Department of Health (DH)"/>
    <s v="Connect Community and Health - Pilot Dental Screening Program for children from 2 years old"/>
    <s v="This program improves the oral health of preschool children and their families in early childhood settings. The project is being implemented in six early childhood services in the Local Government Area of Glen Eira."/>
    <x v="3"/>
    <s v="Gen Eira "/>
    <n v="55000"/>
  </r>
  <r>
    <s v="Total Expenditure for DH"/>
    <m/>
    <m/>
    <x v="4"/>
    <m/>
    <n v="55000"/>
  </r>
  <r>
    <s v="Department of Justice and Community Safety (DJCS)"/>
    <s v="Victorian Responsible Gambling Foundation 2019-20 to 2022-23"/>
    <s v="Face-to-face counselling, advice and information, including both therapeutic and financial counselling, community engagement and venue support."/>
    <x v="5"/>
    <s v="Multiple Locations"/>
    <n v="40773000.039999999"/>
  </r>
  <r>
    <m/>
    <s v="Animal Law Institute "/>
    <s v="Delivery of the Anti-Puppy Farm Legal Clinic which provides free initial legal advice to clients who have purchased a domestic pet, but which then presented with underlying health conditions. Animal Law Institute assists with matters which go before VCAT or seeks to negotiate out of court settlements on behalf of its clients."/>
    <x v="3"/>
    <s v="Statewide"/>
    <n v="150000"/>
  </r>
  <r>
    <m/>
    <s v="Five CSF funding requests in 2022-23 relating to Victorian State Emergency Services"/>
    <s v="Purchase of approved equipment and infrastructure upgrades for five identified emergency service organisations to support them to continue to respond to emergency service situations and provide a safe working environment for volunteers."/>
    <x v="0"/>
    <s v="Statewide"/>
    <n v="206400"/>
  </r>
  <r>
    <m/>
    <s v="Fitzroy Legal Service"/>
    <s v="Funding was used to supplement and replace aging ICT devices including laptops, secure confidential documents including client files in a securely managed cloud-based platform; refurbish a client facing shop front where services to highly vulnerable clients are delivered; refurbish some office spaces to provide a more COVID-safe work environment (including air purifiers), to enable safe online court interactions, and better support staff wellbeing in the Fitzroy Legal Service offices."/>
    <x v="0"/>
    <s v="Fitzroy"/>
    <n v="82630"/>
  </r>
  <r>
    <s v="Total Expenditure for DJCS"/>
    <m/>
    <m/>
    <x v="4"/>
    <m/>
    <n v="41212030.039999999"/>
  </r>
  <r>
    <s v="Department of Jobs, Skills, Industry and Regions (DJSIR)"/>
    <s v="Carisbrook Bowls Club Community Sport and Recreation Infrastructure Projects"/>
    <s v="The installation of four new shelters with wheelchair access, 12 new bench seats to support people with disability issues, and new signage at the Carisbrook Bowls Club."/>
    <x v="6"/>
    <s v="Carisbrook "/>
    <n v="16000"/>
  </r>
  <r>
    <m/>
    <s v="Toomuc Recreation Reserve Number Two Pavilion Upgrade"/>
    <s v="Upgrade the change rooms and amenities to support universal access (including female sport participants) of the Number Two Pavilion at Toomuc Reserve in Pakenham."/>
    <x v="0"/>
    <s v="Pakenham"/>
    <n v="5000"/>
  </r>
  <r>
    <m/>
    <s v="Lake Wendouree and Victoria Park in Ballarat, light installation"/>
    <s v="The Lake Lighting project will deliver 225 lights around the Lake Wendouree Steve Moneghetti Track and seven lights along Morrison Street, linking Lake Wendouree to nearby Victoria Park. This project will provide a safe environment for pedestrians, particularly after-hours during winter months, increasing the accessibility of the Lake Wendouree and Victoria Park precinct."/>
    <x v="0"/>
    <s v="Ballarat"/>
    <n v="1599999.9999999998"/>
  </r>
  <r>
    <m/>
    <s v="East Ballarat Cricket Club - Community Cricket Nets Project"/>
    <s v="CSF funding  was provided for five new club cricket nets with retractable soft netting and one community net including goal protection netting, (to be installed in the new cricket training facility once built)."/>
    <x v="6"/>
    <s v="Ballarat"/>
    <n v="1716"/>
  </r>
  <r>
    <m/>
    <s v="Afghan Australia Social Sports Club "/>
    <s v="Purchase of uniforms and a range of sporting equipment."/>
    <x v="6"/>
    <s v="Rowville"/>
    <n v="1716"/>
  </r>
  <r>
    <m/>
    <s v="Northcote Public Golf Course"/>
    <s v="Architect provided redesign to the Northcote Golf Course."/>
    <x v="6"/>
    <s v="Northcote "/>
    <n v="160000"/>
  </r>
  <r>
    <m/>
    <s v="RecLink ActiVIC"/>
    <s v="The Reclink Australia’s ACTiVIC program is a placed-based community led program utilising sport, recreation, and arts programs to engage people experiencing disadvantage including alcohol and drug addiction, domestic violence, homelessness, long-term unemployment and mental health illness."/>
    <x v="6"/>
    <s v="Statewide"/>
    <n v="1000000"/>
  </r>
  <r>
    <m/>
    <s v="Local Sports Infrastructure - Strategic Projects  &amp; Hallam Receration Reserve"/>
    <s v="Multiple projects funded for upgrade works to improve the functionality, accessibility and capacity of the existing sport and recreation facilitates for the community."/>
    <x v="6"/>
    <s v="Statewide"/>
    <n v="11535000"/>
  </r>
  <r>
    <m/>
    <s v="Victorian Government Screen Industry Strategy 2021-2025: The Victorian Creators Lab"/>
    <s v="Establishing the Victorian Creators Lab, a 'hot house' program with an initial focus on premium drama to support local creators across all mediums"/>
    <x v="3"/>
    <s v="Statewide"/>
    <n v="1674000"/>
  </r>
  <r>
    <m/>
    <s v="Victorian Government Screen Industry Strategy 2021-2025 - Attachment Program: Specialist Placement Program"/>
    <s v="A specialist placement program to fast-track the skill development of early to mid-career practitioners in areas of industry need, by providing paid hands-on placement on film, television, or game productions, including skill development activities that maximise the benefits of placement."/>
    <x v="3"/>
    <s v="Statewide"/>
    <n v="515000"/>
  </r>
  <r>
    <m/>
    <s v="Victorian Government Screen Industry Strategy 2021-2025 - Key Talent Placements Program"/>
    <s v="This project will support the skills development of early to mid- career drivers in production (writers, directors, producers) by placing them in paid, hands-on roles. Key Talent Placements provide significant practical learning opportunities, boosts the number of Victorian content creators and drivers of production, and helps to build more sustainable screen businesses."/>
    <x v="3"/>
    <s v="Statewide"/>
    <n v="1545000"/>
  </r>
  <r>
    <m/>
    <s v="Creative State 2021-25 - New Creative Neighbourhoods Program"/>
    <s v="The Creative Neighbourhoods (Action 13 of the Strategy) aims to build a more resilient and growing creative sector supported by improved access to affordable and fit-for-purpose creative spaces and to protect creative neighbourhoods across Victoria through a suite of programs and projects."/>
    <x v="3"/>
    <s v="Statewide"/>
    <n v="1000000"/>
  </r>
  <r>
    <m/>
    <s v="Creative State 2021-25 - New place-based regional partnerships and a regional outer-metro touring program"/>
    <s v="Regional Touring Programs and industry activity during 2022-23 (Creative State 2025, Action 16)"/>
    <x v="3"/>
    <s v="Statewide"/>
    <n v="1250000"/>
  </r>
  <r>
    <m/>
    <s v="Animal Welfare Support Package 2021-22: Winged Horse Equine Welfare Project"/>
    <s v="Funding for staffing, infrastructure, feed, veterinary costs, and other items."/>
    <x v="0"/>
    <s v="Geelong"/>
    <n v="197686.5"/>
  </r>
  <r>
    <m/>
    <s v="Ballarat Cemetery Trust refurbishments and Gym Equipment for Russell Square"/>
    <s v="The Ballarat Cemetery Trust will repair two historic rotundas, which currently are not safe for public use. The rotundas allow for outdoor burial ceremonies during inclement weather and for the public to gather on special occasions and anniversaries. The rotundas are also used by the Cemetery to hold picnics and gardening workshops. _x000a_"/>
    <x v="0"/>
    <s v="Ballarat"/>
    <n v="200000"/>
  </r>
  <r>
    <m/>
    <s v="Carnegie Basketball Club "/>
    <s v="Purchase of two basketball rings to be installed by the Carnegie Basketball Club at Carnegie Primary School."/>
    <x v="6"/>
    <s v="Carnegie"/>
    <n v="5998"/>
  </r>
  <r>
    <m/>
    <s v="The Basin Football Club"/>
    <s v="AFL grade goal nets for the Batterham Reserve Oval (closest to Miller Road) and AFL grade goal nets at the carpark end (closest to the club room facilities). Electronic scoreboard with live scores, timing, siren and remote access (Miller Road end location)."/>
    <x v="6"/>
    <s v="The Basin"/>
    <n v="170000"/>
  </r>
  <r>
    <m/>
    <s v="Creative Spaces and Places"/>
    <s v="Funding is provided to the Creative Spaces and Places program responding to three focus areas over two years to sustain creative industries and build vibrant communities. 'Spaces for Creatives to Develop and Work': more affordable creative spaces and helping creative workers to secure fit-for-purpose spaces in vacant/underutilised accommodation. 'Vibrant Places': infrastructure projects that activate existing community spaces for creative programming and strengthen the vibrancy of neighbourhoods supporting placemaking and jobs for local creatives. 'Building Creative Space Partnerships': small-scale projects in partnership with local governments and non-government organisations to support the local creative sector by unlocking the potential of unused or under-utilised spaces."/>
    <x v="2"/>
    <s v="Statewide"/>
    <n v="2500000"/>
  </r>
  <r>
    <m/>
    <s v="Backing our Regional Leaders (Country Women's Association of Victoria)"/>
    <s v="Enhancing Organisational Capability project to develop a five-year Strategic plan (2023-28); funding projects and activities identified in the Strategic Plan including improved information and communication systems; increased delivery of governance and leadership training for members; building and strengthening the volunteer role of members and project evaluation."/>
    <x v="3"/>
    <s v="Statewide"/>
    <n v="130000"/>
  </r>
  <r>
    <m/>
    <s v="Creative Infrastructure Program"/>
    <s v="To progress the design development of projects and understand the project budget to inform government decision making. This process aims to reduce the scope and budget risk in project delivery."/>
    <x v="2"/>
    <s v="Statewide"/>
    <n v="1999999.9999999998"/>
  </r>
  <r>
    <m/>
    <s v="Get Active Kids Voucher Program"/>
    <s v="Assist disadvantaged cohorts to participate in sport and active recreational activities. Increase the number of children aged 0 to 18 years participating in sport and active recreation activities; Increased awareness of positive impacts of participating in sport and active recreation and Increase the number of children and youth meeting the national physical activity guidelines."/>
    <x v="2"/>
    <s v="Statewide"/>
    <n v="9098000"/>
  </r>
  <r>
    <m/>
    <s v="Music Industry Growth Package"/>
    <s v="To develop and deliver a range of Regional and Rural touring and development opportunities for Victorian artists and the music industry ecosystem."/>
    <x v="2"/>
    <s v="Statewide"/>
    <n v="600000"/>
  </r>
  <r>
    <m/>
    <s v="Sporting Club Grants Program"/>
    <s v="The Sporting Club Grants Program provides funding for grassroots sport and active recreation organisations across Victoria to assist in addressing a range of barriers to participation in community sport and active recreation."/>
    <x v="6"/>
    <s v="Statewide"/>
    <n v="1200000"/>
  </r>
  <r>
    <m/>
    <s v="Business Chambers and Traders Group"/>
    <s v="Support business chambers and trader groups to run locally led initiatives that enable local business collaboration; educate, inform, and empower small businesses; support small businesses to build digital capability and help members transition into recovery and restart."/>
    <x v="3"/>
    <s v="Statewide"/>
    <n v="1000000"/>
  </r>
  <r>
    <m/>
    <s v="Community Sport Emergency Flood Assistance Program"/>
    <s v="The Community Sport Emergency Flood Assistance Program assists Victorian sport and active recreation organisations directly affected by the October 2022 Victorian floods. One-off grants are available to assist in the replacement of items that have been lost, damaged, or destroyed."/>
    <x v="3"/>
    <s v="Statewide"/>
    <n v="5200000"/>
  </r>
  <r>
    <m/>
    <s v="Heatherdale Reserve Pavilion"/>
    <s v="Fit out of the Heatherdale Reserve Pavilion to include portable stage, blinds, alarm, modem/internet connection, carpet, rubber mats, kitchenware, deep fryers, pie warmer, bain-marie, ice maker, coffee machine, tables, chairs, couches, outdoor heaters, shelving and trophy cabinets."/>
    <x v="0"/>
    <s v="Mitcham"/>
    <n v="80000"/>
  </r>
  <r>
    <s v="Total Expenditure for DJSIR"/>
    <m/>
    <m/>
    <x v="4"/>
    <m/>
    <n v="42685116.5"/>
  </r>
  <r>
    <s v="Department of Premier and Cabinet (DPC)"/>
    <s v="Aborigines Advancement League "/>
    <s v="By providing financial support for administration and for facility upgrades, the funding ultimately aims to deliver viable, well planned and effective responses to community infrastructure needs; cultural connectedness; aboriginal health and wellbeing; aboriginal education, employment and enterprise."/>
    <x v="3"/>
    <s v="Statewide"/>
    <n v="90000"/>
  </r>
  <r>
    <m/>
    <s v="Community Advancement Fund"/>
    <s v="An annual payment from the CSF to the Community Advancement Fund, which supports community advancement projects as determined by the Premier. "/>
    <x v="3"/>
    <s v="Statewide"/>
    <n v="1000000"/>
  </r>
  <r>
    <m/>
    <s v="2022 National NAIDOC Award Ceremony"/>
    <s v="The project supports the delivery of the National NAIDOC Week celebrations, showcases the achievements of Aboriginal Victorians and promoting Aboriginal culture, and provides an opportunity for First Nations people to celebrate and connect."/>
    <x v="3"/>
    <s v="Statewide"/>
    <n v="50000"/>
  </r>
  <r>
    <m/>
    <s v="Funding for major Aboriginal cultural events"/>
    <s v="This project delivers the 2022-23 major Aboriginal Culture Events and Awards program including: the 2022 NAIDOC State Reception, 2022 Victorian NAIDOC Week program of events, 2022 Victorian Aboriginal Honour Roll, 2023 Ricc Marks Awards and the 2023 Victorian Aboriginal Remembrance Services."/>
    <x v="3"/>
    <s v="Statewide"/>
    <n v="947000"/>
  </r>
  <r>
    <m/>
    <s v="Faith Communities Council of Victoria"/>
    <s v="Organisational funding for Faith Communities Council of Victoria to promote positive relations between people of different faiths and generating greater knowledge and mutual understanding of the customs and practices of Victoria’s faith traditions."/>
    <x v="3"/>
    <s v="Statewide"/>
    <n v="60000"/>
  </r>
  <r>
    <m/>
    <s v="Hispanic Latin American Festival 2023"/>
    <s v="A festival celebrating the Spanish and Latin arts and culture."/>
    <x v="2"/>
    <s v="Fitzroy"/>
    <n v="30000"/>
  </r>
  <r>
    <s v="Total Expenditure for DPC"/>
    <m/>
    <m/>
    <x v="4"/>
    <m/>
    <n v="2177000"/>
  </r>
  <r>
    <s v="Department of Treasury and Finance (DTF)"/>
    <s v="Inner South Metropolitan Mayors Forum's graffiti removal pilot program"/>
    <s v="A graffiti removal program by leveraging local government expertise as service partners with state government agencies."/>
    <x v="0"/>
    <s v="Multiple Locations"/>
    <n v="1350000"/>
  </r>
  <r>
    <s v="Total Expenditure for DTF"/>
    <m/>
    <m/>
    <x v="4"/>
    <m/>
    <n v="1350000"/>
  </r>
  <r>
    <s v="Total CSF grant expense"/>
    <m/>
    <m/>
    <x v="4"/>
    <m/>
    <n v="96334785.539999992"/>
  </r>
  <r>
    <m/>
    <m/>
    <s v="Contribution towards the CSF administration expenses "/>
    <x v="4"/>
    <m/>
    <n v="600000"/>
  </r>
  <r>
    <s v="Total CSF operating expense in 2022-23"/>
    <m/>
    <m/>
    <x v="4"/>
    <m/>
    <n v="96934785.53999999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F860AD8-80CB-47A7-A7B3-B96C12232EB4}" name="PivotTable1"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3:B10" firstHeaderRow="1" firstDataRow="1" firstDataCol="1"/>
  <pivotFields count="6">
    <pivotField showAll="0"/>
    <pivotField showAll="0"/>
    <pivotField showAll="0"/>
    <pivotField axis="axisRow" showAll="0">
      <items count="8">
        <item x="2"/>
        <item x="0"/>
        <item x="3"/>
        <item x="1"/>
        <item x="6"/>
        <item x="5"/>
        <item h="1" x="4"/>
        <item t="default"/>
      </items>
    </pivotField>
    <pivotField showAll="0"/>
    <pivotField dataField="1" numFmtId="164" showAll="0"/>
  </pivotFields>
  <rowFields count="1">
    <field x="3"/>
  </rowFields>
  <rowItems count="7">
    <i>
      <x/>
    </i>
    <i>
      <x v="1"/>
    </i>
    <i>
      <x v="2"/>
    </i>
    <i>
      <x v="3"/>
    </i>
    <i>
      <x v="4"/>
    </i>
    <i>
      <x v="5"/>
    </i>
    <i t="grand">
      <x/>
    </i>
  </rowItems>
  <colItems count="1">
    <i/>
  </colItems>
  <dataFields count="1">
    <dataField name="Sum of Funding ($)" fld="5" baseField="0" baseItem="0"/>
  </dataFields>
  <chartFormats count="7">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3" count="1" selected="0">
            <x v="0"/>
          </reference>
        </references>
      </pivotArea>
    </chartFormat>
    <chartFormat chart="1" format="2">
      <pivotArea type="data" outline="0" fieldPosition="0">
        <references count="2">
          <reference field="4294967294" count="1" selected="0">
            <x v="0"/>
          </reference>
          <reference field="3" count="1" selected="0">
            <x v="1"/>
          </reference>
        </references>
      </pivotArea>
    </chartFormat>
    <chartFormat chart="1" format="3">
      <pivotArea type="data" outline="0" fieldPosition="0">
        <references count="2">
          <reference field="4294967294" count="1" selected="0">
            <x v="0"/>
          </reference>
          <reference field="3" count="1" selected="0">
            <x v="2"/>
          </reference>
        </references>
      </pivotArea>
    </chartFormat>
    <chartFormat chart="1" format="4">
      <pivotArea type="data" outline="0" fieldPosition="0">
        <references count="2">
          <reference field="4294967294" count="1" selected="0">
            <x v="0"/>
          </reference>
          <reference field="3" count="1" selected="0">
            <x v="3"/>
          </reference>
        </references>
      </pivotArea>
    </chartFormat>
    <chartFormat chart="1" format="5">
      <pivotArea type="data" outline="0" fieldPosition="0">
        <references count="2">
          <reference field="4294967294" count="1" selected="0">
            <x v="0"/>
          </reference>
          <reference field="3" count="1" selected="0">
            <x v="4"/>
          </reference>
        </references>
      </pivotArea>
    </chartFormat>
    <chartFormat chart="1" format="6">
      <pivotArea type="data" outline="0" fieldPosition="0">
        <references count="2">
          <reference field="4294967294" count="1" selected="0">
            <x v="0"/>
          </reference>
          <reference field="3"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0A089-265B-4ADA-9867-9A75F7CF4669}">
  <dimension ref="A1:A10"/>
  <sheetViews>
    <sheetView workbookViewId="0">
      <selection activeCell="A22" sqref="A22"/>
    </sheetView>
  </sheetViews>
  <sheetFormatPr defaultRowHeight="14.4" x14ac:dyDescent="0.3"/>
  <cols>
    <col min="1" max="1" width="46.33203125" bestFit="1" customWidth="1"/>
  </cols>
  <sheetData>
    <row r="1" spans="1:1" x14ac:dyDescent="0.3">
      <c r="A1" s="12" t="s">
        <v>8</v>
      </c>
    </row>
    <row r="2" spans="1:1" x14ac:dyDescent="0.3">
      <c r="A2" s="7" t="s">
        <v>14</v>
      </c>
    </row>
    <row r="3" spans="1:1" x14ac:dyDescent="0.3">
      <c r="A3" s="7" t="s">
        <v>15</v>
      </c>
    </row>
    <row r="4" spans="1:1" x14ac:dyDescent="0.3">
      <c r="A4" s="7" t="s">
        <v>18</v>
      </c>
    </row>
    <row r="5" spans="1:1" x14ac:dyDescent="0.3">
      <c r="A5" s="7" t="s">
        <v>17</v>
      </c>
    </row>
    <row r="6" spans="1:1" x14ac:dyDescent="0.3">
      <c r="A6" s="7" t="s">
        <v>9</v>
      </c>
    </row>
    <row r="7" spans="1:1" x14ac:dyDescent="0.3">
      <c r="A7" s="7" t="s">
        <v>13</v>
      </c>
    </row>
    <row r="8" spans="1:1" x14ac:dyDescent="0.3">
      <c r="A8" s="7" t="s">
        <v>16</v>
      </c>
    </row>
    <row r="9" spans="1:1" x14ac:dyDescent="0.3">
      <c r="A9" s="7" t="s">
        <v>12</v>
      </c>
    </row>
    <row r="10" spans="1:1" x14ac:dyDescent="0.3">
      <c r="A10" s="7" t="s">
        <v>19</v>
      </c>
    </row>
  </sheetData>
  <autoFilter ref="A1:A10" xr:uid="{54A0A089-265B-4ADA-9867-9A75F7CF4669}">
    <sortState xmlns:xlrd2="http://schemas.microsoft.com/office/spreadsheetml/2017/richdata2" ref="A2:A10">
      <sortCondition ref="A1:A10"/>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0"/>
  <sheetViews>
    <sheetView tabSelected="1" zoomScaleNormal="100" workbookViewId="0">
      <selection activeCell="E17" sqref="E17"/>
    </sheetView>
  </sheetViews>
  <sheetFormatPr defaultRowHeight="14.4" x14ac:dyDescent="0.3"/>
  <cols>
    <col min="1" max="1" width="29.33203125" customWidth="1"/>
    <col min="2" max="2" width="32.6640625" customWidth="1"/>
    <col min="3" max="3" width="101.5546875" customWidth="1"/>
    <col min="4" max="4" width="26.6640625" customWidth="1"/>
    <col min="5" max="5" width="22.6640625" customWidth="1"/>
    <col min="6" max="6" width="21" style="1" customWidth="1"/>
    <col min="7" max="7" width="14.33203125" bestFit="1" customWidth="1"/>
    <col min="8" max="8" width="14.109375" bestFit="1" customWidth="1"/>
    <col min="9" max="10" width="13.109375" bestFit="1" customWidth="1"/>
  </cols>
  <sheetData>
    <row r="1" spans="1:7" ht="23.4" x14ac:dyDescent="0.3">
      <c r="A1" s="31" t="s">
        <v>148</v>
      </c>
      <c r="B1" s="31"/>
      <c r="C1" s="31"/>
    </row>
    <row r="2" spans="1:7" x14ac:dyDescent="0.3">
      <c r="A2" s="9"/>
      <c r="B2" s="8"/>
      <c r="C2" s="8"/>
      <c r="D2" s="8"/>
      <c r="E2" s="8"/>
      <c r="F2" s="17"/>
    </row>
    <row r="3" spans="1:7" x14ac:dyDescent="0.3">
      <c r="A3" s="12" t="s">
        <v>8</v>
      </c>
      <c r="B3" s="12" t="s">
        <v>0</v>
      </c>
      <c r="C3" s="12" t="s">
        <v>1</v>
      </c>
      <c r="D3" s="12" t="s">
        <v>2</v>
      </c>
      <c r="E3" s="12" t="s">
        <v>3</v>
      </c>
      <c r="F3" s="13" t="s">
        <v>7</v>
      </c>
    </row>
    <row r="4" spans="1:7" ht="43.2" x14ac:dyDescent="0.3">
      <c r="A4" s="22" t="s">
        <v>26</v>
      </c>
      <c r="B4" s="22" t="s">
        <v>43</v>
      </c>
      <c r="C4" s="22" t="s">
        <v>118</v>
      </c>
      <c r="D4" s="22" t="s">
        <v>6</v>
      </c>
      <c r="E4" s="22" t="s">
        <v>104</v>
      </c>
      <c r="F4" s="18">
        <v>750000</v>
      </c>
    </row>
    <row r="5" spans="1:7" ht="28.8" x14ac:dyDescent="0.3">
      <c r="A5" s="23"/>
      <c r="B5" s="22" t="s">
        <v>53</v>
      </c>
      <c r="C5" s="22" t="s">
        <v>119</v>
      </c>
      <c r="D5" s="22" t="s">
        <v>46</v>
      </c>
      <c r="E5" s="22" t="s">
        <v>5</v>
      </c>
      <c r="F5" s="18">
        <v>336492</v>
      </c>
    </row>
    <row r="6" spans="1:7" ht="43.2" x14ac:dyDescent="0.3">
      <c r="A6" s="23"/>
      <c r="B6" s="22" t="s">
        <v>42</v>
      </c>
      <c r="C6" s="22" t="s">
        <v>139</v>
      </c>
      <c r="D6" s="22" t="s">
        <v>45</v>
      </c>
      <c r="E6" s="22" t="s">
        <v>5</v>
      </c>
      <c r="F6" s="18">
        <v>2028000</v>
      </c>
    </row>
    <row r="7" spans="1:7" ht="28.8" x14ac:dyDescent="0.3">
      <c r="A7" s="23"/>
      <c r="B7" s="22" t="s">
        <v>54</v>
      </c>
      <c r="C7" s="22" t="s">
        <v>120</v>
      </c>
      <c r="D7" s="22" t="s">
        <v>6</v>
      </c>
      <c r="E7" s="22" t="s">
        <v>85</v>
      </c>
      <c r="F7" s="18">
        <v>37500</v>
      </c>
      <c r="G7" s="1"/>
    </row>
    <row r="8" spans="1:7" ht="86.4" x14ac:dyDescent="0.3">
      <c r="A8" s="23"/>
      <c r="B8" s="22" t="s">
        <v>86</v>
      </c>
      <c r="C8" s="22" t="s">
        <v>87</v>
      </c>
      <c r="D8" s="22" t="s">
        <v>10</v>
      </c>
      <c r="E8" s="22" t="s">
        <v>88</v>
      </c>
      <c r="F8" s="18">
        <v>40000</v>
      </c>
      <c r="G8" s="1"/>
    </row>
    <row r="9" spans="1:7" ht="57.6" x14ac:dyDescent="0.3">
      <c r="A9" s="23"/>
      <c r="B9" s="22" t="s">
        <v>55</v>
      </c>
      <c r="C9" s="22" t="s">
        <v>121</v>
      </c>
      <c r="D9" s="22" t="s">
        <v>10</v>
      </c>
      <c r="E9" s="22" t="s">
        <v>89</v>
      </c>
      <c r="F9" s="18">
        <v>4640513</v>
      </c>
      <c r="G9" s="1"/>
    </row>
    <row r="10" spans="1:7" s="2" customFormat="1" x14ac:dyDescent="0.3">
      <c r="A10" s="3" t="s">
        <v>27</v>
      </c>
      <c r="B10" s="3"/>
      <c r="C10" s="3"/>
      <c r="D10" s="3"/>
      <c r="E10" s="6"/>
      <c r="F10" s="19">
        <f>SUM(F4:F9)</f>
        <v>7832505</v>
      </c>
    </row>
    <row r="11" spans="1:7" ht="43.2" x14ac:dyDescent="0.3">
      <c r="A11" s="22" t="s">
        <v>56</v>
      </c>
      <c r="B11" s="22" t="s">
        <v>50</v>
      </c>
      <c r="C11" s="22" t="s">
        <v>49</v>
      </c>
      <c r="D11" s="22" t="s">
        <v>10</v>
      </c>
      <c r="E11" s="22" t="s">
        <v>5</v>
      </c>
      <c r="F11" s="18">
        <v>773134</v>
      </c>
    </row>
    <row r="12" spans="1:7" ht="43.2" x14ac:dyDescent="0.3">
      <c r="A12" s="23"/>
      <c r="B12" s="22" t="s">
        <v>58</v>
      </c>
      <c r="C12" s="22" t="s">
        <v>90</v>
      </c>
      <c r="D12" s="22" t="s">
        <v>6</v>
      </c>
      <c r="E12" s="22" t="s">
        <v>91</v>
      </c>
      <c r="F12" s="18">
        <v>250000</v>
      </c>
    </row>
    <row r="13" spans="1:7" s="2" customFormat="1" x14ac:dyDescent="0.3">
      <c r="A13" s="3" t="s">
        <v>57</v>
      </c>
      <c r="B13" s="3"/>
      <c r="C13" s="3"/>
      <c r="D13" s="3"/>
      <c r="E13" s="6"/>
      <c r="F13" s="19">
        <f>SUM(F11:F12)</f>
        <v>1023134</v>
      </c>
    </row>
    <row r="14" spans="1:7" ht="43.2" x14ac:dyDescent="0.3">
      <c r="A14" s="23" t="s">
        <v>24</v>
      </c>
      <c r="B14" s="22" t="s">
        <v>41</v>
      </c>
      <c r="C14" s="22" t="s">
        <v>140</v>
      </c>
      <c r="D14" s="22" t="s">
        <v>10</v>
      </c>
      <c r="E14" s="22" t="s">
        <v>152</v>
      </c>
      <c r="F14" s="18">
        <v>55000</v>
      </c>
    </row>
    <row r="15" spans="1:7" s="2" customFormat="1" x14ac:dyDescent="0.3">
      <c r="A15" s="3" t="s">
        <v>25</v>
      </c>
      <c r="B15" s="3"/>
      <c r="C15" s="3"/>
      <c r="D15" s="3"/>
      <c r="E15" s="6"/>
      <c r="F15" s="19">
        <f>SUM(F14:F14)</f>
        <v>55000</v>
      </c>
    </row>
    <row r="16" spans="1:7" ht="28.8" x14ac:dyDescent="0.3">
      <c r="A16" s="22" t="s">
        <v>20</v>
      </c>
      <c r="B16" s="22" t="s">
        <v>52</v>
      </c>
      <c r="C16" s="22" t="s">
        <v>122</v>
      </c>
      <c r="D16" s="22" t="s">
        <v>40</v>
      </c>
      <c r="E16" s="22" t="s">
        <v>103</v>
      </c>
      <c r="F16" s="18">
        <v>40773000.039999999</v>
      </c>
      <c r="G16" s="21"/>
    </row>
    <row r="17" spans="1:8" ht="43.2" x14ac:dyDescent="0.3">
      <c r="A17" s="22"/>
      <c r="B17" s="22" t="s">
        <v>59</v>
      </c>
      <c r="C17" s="22" t="s">
        <v>92</v>
      </c>
      <c r="D17" s="22" t="s">
        <v>10</v>
      </c>
      <c r="E17" s="22" t="s">
        <v>5</v>
      </c>
      <c r="F17" s="18">
        <v>150000</v>
      </c>
      <c r="G17" s="1"/>
    </row>
    <row r="18" spans="1:8" ht="43.2" x14ac:dyDescent="0.3">
      <c r="A18" s="22"/>
      <c r="B18" s="22" t="s">
        <v>60</v>
      </c>
      <c r="C18" s="22" t="s">
        <v>93</v>
      </c>
      <c r="D18" s="22" t="s">
        <v>6</v>
      </c>
      <c r="E18" s="22" t="s">
        <v>5</v>
      </c>
      <c r="F18" s="18">
        <v>206400</v>
      </c>
      <c r="G18" s="1"/>
    </row>
    <row r="19" spans="1:8" ht="72" x14ac:dyDescent="0.3">
      <c r="A19" s="22"/>
      <c r="B19" s="22" t="s">
        <v>61</v>
      </c>
      <c r="C19" s="22" t="s">
        <v>123</v>
      </c>
      <c r="D19" s="22" t="s">
        <v>6</v>
      </c>
      <c r="E19" s="22" t="s">
        <v>94</v>
      </c>
      <c r="F19" s="18">
        <v>82630</v>
      </c>
      <c r="G19" s="1"/>
    </row>
    <row r="20" spans="1:8" s="2" customFormat="1" x14ac:dyDescent="0.3">
      <c r="A20" s="3" t="s">
        <v>21</v>
      </c>
      <c r="B20" s="3"/>
      <c r="C20" s="3"/>
      <c r="D20" s="3"/>
      <c r="E20" s="6"/>
      <c r="F20" s="19">
        <f>SUM(F16:F19)</f>
        <v>41212030.039999999</v>
      </c>
    </row>
    <row r="21" spans="1:8" ht="43.2" x14ac:dyDescent="0.3">
      <c r="A21" s="22" t="s">
        <v>62</v>
      </c>
      <c r="B21" s="22" t="s">
        <v>143</v>
      </c>
      <c r="C21" s="22" t="s">
        <v>105</v>
      </c>
      <c r="D21" s="22" t="s">
        <v>99</v>
      </c>
      <c r="E21" s="22" t="s">
        <v>106</v>
      </c>
      <c r="F21" s="18">
        <v>16000</v>
      </c>
      <c r="G21" s="1"/>
    </row>
    <row r="22" spans="1:8" ht="28.8" x14ac:dyDescent="0.3">
      <c r="A22" s="8"/>
      <c r="B22" s="22" t="s">
        <v>64</v>
      </c>
      <c r="C22" s="22" t="s">
        <v>124</v>
      </c>
      <c r="D22" s="22" t="s">
        <v>6</v>
      </c>
      <c r="E22" s="22" t="s">
        <v>107</v>
      </c>
      <c r="F22" s="18">
        <v>5000</v>
      </c>
      <c r="G22" s="1"/>
    </row>
    <row r="23" spans="1:8" ht="57.6" x14ac:dyDescent="0.3">
      <c r="A23" s="8"/>
      <c r="B23" s="22" t="s">
        <v>150</v>
      </c>
      <c r="C23" s="22" t="s">
        <v>149</v>
      </c>
      <c r="D23" s="22" t="s">
        <v>6</v>
      </c>
      <c r="E23" s="22" t="s">
        <v>100</v>
      </c>
      <c r="F23" s="18">
        <v>1599999.9999999998</v>
      </c>
      <c r="G23" s="1"/>
    </row>
    <row r="24" spans="1:8" ht="28.8" x14ac:dyDescent="0.3">
      <c r="A24" s="8"/>
      <c r="B24" s="22" t="s">
        <v>31</v>
      </c>
      <c r="C24" s="22" t="s">
        <v>125</v>
      </c>
      <c r="D24" s="22" t="s">
        <v>4</v>
      </c>
      <c r="E24" s="22" t="s">
        <v>100</v>
      </c>
      <c r="F24" s="18">
        <v>1716</v>
      </c>
      <c r="G24" s="1"/>
    </row>
    <row r="25" spans="1:8" x14ac:dyDescent="0.3">
      <c r="A25" s="8"/>
      <c r="B25" s="22" t="s">
        <v>65</v>
      </c>
      <c r="C25" s="22" t="s">
        <v>126</v>
      </c>
      <c r="D25" s="22" t="s">
        <v>4</v>
      </c>
      <c r="E25" s="22" t="s">
        <v>108</v>
      </c>
      <c r="F25" s="18">
        <v>1716</v>
      </c>
      <c r="G25" s="1"/>
    </row>
    <row r="26" spans="1:8" x14ac:dyDescent="0.3">
      <c r="A26" s="8"/>
      <c r="B26" s="22" t="s">
        <v>66</v>
      </c>
      <c r="C26" s="22" t="s">
        <v>127</v>
      </c>
      <c r="D26" s="22" t="s">
        <v>4</v>
      </c>
      <c r="E26" s="22" t="s">
        <v>109</v>
      </c>
      <c r="F26" s="18">
        <v>160000</v>
      </c>
      <c r="G26" s="1"/>
    </row>
    <row r="27" spans="1:8" ht="43.2" x14ac:dyDescent="0.3">
      <c r="A27" s="8"/>
      <c r="B27" s="22" t="s">
        <v>36</v>
      </c>
      <c r="C27" s="22" t="s">
        <v>11</v>
      </c>
      <c r="D27" s="22" t="s">
        <v>4</v>
      </c>
      <c r="E27" s="22" t="s">
        <v>5</v>
      </c>
      <c r="F27" s="18">
        <v>1000000</v>
      </c>
      <c r="G27" s="1"/>
    </row>
    <row r="28" spans="1:8" ht="28.8" x14ac:dyDescent="0.3">
      <c r="A28" s="8"/>
      <c r="B28" s="22" t="s">
        <v>67</v>
      </c>
      <c r="C28" s="22" t="s">
        <v>47</v>
      </c>
      <c r="D28" s="22" t="s">
        <v>4</v>
      </c>
      <c r="E28" s="22" t="s">
        <v>5</v>
      </c>
      <c r="F28" s="18">
        <v>11535000</v>
      </c>
      <c r="G28" s="1"/>
      <c r="H28" s="21"/>
    </row>
    <row r="29" spans="1:8" ht="43.2" x14ac:dyDescent="0.3">
      <c r="A29" s="8"/>
      <c r="B29" s="22" t="s">
        <v>37</v>
      </c>
      <c r="C29" s="22" t="s">
        <v>151</v>
      </c>
      <c r="D29" s="22" t="s">
        <v>10</v>
      </c>
      <c r="E29" s="22" t="s">
        <v>5</v>
      </c>
      <c r="F29" s="18">
        <v>1674000</v>
      </c>
      <c r="G29" s="1"/>
    </row>
    <row r="30" spans="1:8" ht="57.6" x14ac:dyDescent="0.3">
      <c r="A30" s="8"/>
      <c r="B30" s="22" t="s">
        <v>38</v>
      </c>
      <c r="C30" s="22" t="s">
        <v>48</v>
      </c>
      <c r="D30" s="22" t="s">
        <v>10</v>
      </c>
      <c r="E30" s="22" t="s">
        <v>5</v>
      </c>
      <c r="F30" s="18">
        <v>515000</v>
      </c>
      <c r="G30" s="1"/>
    </row>
    <row r="31" spans="1:8" ht="57.6" x14ac:dyDescent="0.3">
      <c r="A31" s="8"/>
      <c r="B31" s="22" t="s">
        <v>39</v>
      </c>
      <c r="C31" s="22" t="s">
        <v>128</v>
      </c>
      <c r="D31" s="22" t="s">
        <v>10</v>
      </c>
      <c r="E31" s="22" t="s">
        <v>5</v>
      </c>
      <c r="F31" s="18">
        <v>1545000</v>
      </c>
      <c r="G31" s="1"/>
    </row>
    <row r="32" spans="1:8" ht="43.2" x14ac:dyDescent="0.3">
      <c r="A32" s="8"/>
      <c r="B32" s="22" t="s">
        <v>33</v>
      </c>
      <c r="C32" s="22" t="s">
        <v>34</v>
      </c>
      <c r="D32" s="22" t="s">
        <v>10</v>
      </c>
      <c r="E32" s="22" t="s">
        <v>5</v>
      </c>
      <c r="F32" s="18">
        <v>1000000</v>
      </c>
      <c r="G32" s="1"/>
    </row>
    <row r="33" spans="1:8" ht="43.2" x14ac:dyDescent="0.3">
      <c r="A33" s="8"/>
      <c r="B33" s="22" t="s">
        <v>35</v>
      </c>
      <c r="C33" s="22" t="s">
        <v>101</v>
      </c>
      <c r="D33" s="22" t="s">
        <v>10</v>
      </c>
      <c r="E33" s="22" t="s">
        <v>5</v>
      </c>
      <c r="F33" s="18">
        <v>1250000</v>
      </c>
      <c r="G33" s="1"/>
    </row>
    <row r="34" spans="1:8" ht="43.2" x14ac:dyDescent="0.3">
      <c r="A34" s="8"/>
      <c r="B34" s="22" t="s">
        <v>32</v>
      </c>
      <c r="C34" s="22" t="s">
        <v>141</v>
      </c>
      <c r="D34" s="22" t="s">
        <v>6</v>
      </c>
      <c r="E34" s="22" t="s">
        <v>91</v>
      </c>
      <c r="F34" s="18">
        <v>197686.5</v>
      </c>
      <c r="G34" s="1"/>
    </row>
    <row r="35" spans="1:8" ht="57.6" x14ac:dyDescent="0.3">
      <c r="A35" s="8"/>
      <c r="B35" s="22" t="s">
        <v>68</v>
      </c>
      <c r="C35" s="8" t="s">
        <v>129</v>
      </c>
      <c r="D35" s="22" t="s">
        <v>6</v>
      </c>
      <c r="E35" s="8" t="s">
        <v>100</v>
      </c>
      <c r="F35" s="18">
        <v>200000</v>
      </c>
      <c r="G35" s="1"/>
    </row>
    <row r="36" spans="1:8" x14ac:dyDescent="0.3">
      <c r="A36" s="8"/>
      <c r="B36" s="22" t="s">
        <v>69</v>
      </c>
      <c r="C36" s="22" t="s">
        <v>130</v>
      </c>
      <c r="D36" s="22" t="s">
        <v>4</v>
      </c>
      <c r="E36" s="22" t="s">
        <v>110</v>
      </c>
      <c r="F36" s="18">
        <v>5998</v>
      </c>
      <c r="G36" s="1"/>
    </row>
    <row r="37" spans="1:8" ht="43.2" x14ac:dyDescent="0.3">
      <c r="A37" s="8"/>
      <c r="B37" s="22" t="s">
        <v>79</v>
      </c>
      <c r="C37" s="22" t="s">
        <v>131</v>
      </c>
      <c r="D37" s="22" t="s">
        <v>4</v>
      </c>
      <c r="E37" s="22" t="s">
        <v>111</v>
      </c>
      <c r="F37" s="18">
        <v>170000</v>
      </c>
      <c r="G37" s="1"/>
    </row>
    <row r="38" spans="1:8" ht="100.8" x14ac:dyDescent="0.3">
      <c r="A38" s="8"/>
      <c r="B38" s="22" t="s">
        <v>78</v>
      </c>
      <c r="C38" s="28" t="s">
        <v>112</v>
      </c>
      <c r="D38" s="22" t="s">
        <v>45</v>
      </c>
      <c r="E38" s="22" t="s">
        <v>5</v>
      </c>
      <c r="F38" s="18">
        <v>2500000</v>
      </c>
      <c r="G38" s="1"/>
    </row>
    <row r="39" spans="1:8" ht="57.6" x14ac:dyDescent="0.3">
      <c r="A39" s="8"/>
      <c r="B39" s="22" t="s">
        <v>77</v>
      </c>
      <c r="C39" s="22" t="s">
        <v>132</v>
      </c>
      <c r="D39" s="22" t="s">
        <v>10</v>
      </c>
      <c r="E39" s="22" t="s">
        <v>5</v>
      </c>
      <c r="F39" s="18">
        <v>130000</v>
      </c>
      <c r="G39" s="1"/>
    </row>
    <row r="40" spans="1:8" ht="28.8" x14ac:dyDescent="0.3">
      <c r="A40" s="8"/>
      <c r="B40" s="22" t="s">
        <v>75</v>
      </c>
      <c r="C40" s="22" t="s">
        <v>114</v>
      </c>
      <c r="D40" s="22" t="s">
        <v>45</v>
      </c>
      <c r="E40" s="22" t="s">
        <v>5</v>
      </c>
      <c r="F40" s="18">
        <v>1999999.9999999998</v>
      </c>
      <c r="G40" s="1"/>
    </row>
    <row r="41" spans="1:8" ht="57.6" x14ac:dyDescent="0.3">
      <c r="A41" s="8"/>
      <c r="B41" s="22" t="s">
        <v>70</v>
      </c>
      <c r="C41" s="22" t="s">
        <v>133</v>
      </c>
      <c r="D41" s="22" t="s">
        <v>45</v>
      </c>
      <c r="E41" s="22" t="s">
        <v>5</v>
      </c>
      <c r="F41" s="18">
        <v>9098000</v>
      </c>
      <c r="G41" s="1"/>
      <c r="H41" s="21"/>
    </row>
    <row r="42" spans="1:8" ht="28.8" x14ac:dyDescent="0.3">
      <c r="A42" s="8"/>
      <c r="B42" s="22" t="s">
        <v>76</v>
      </c>
      <c r="C42" s="22" t="s">
        <v>113</v>
      </c>
      <c r="D42" s="22" t="s">
        <v>45</v>
      </c>
      <c r="E42" s="22" t="s">
        <v>5</v>
      </c>
      <c r="F42" s="18">
        <v>600000</v>
      </c>
      <c r="G42" s="1"/>
    </row>
    <row r="43" spans="1:8" ht="28.8" x14ac:dyDescent="0.3">
      <c r="A43" s="8"/>
      <c r="B43" s="22" t="s">
        <v>71</v>
      </c>
      <c r="C43" s="22" t="s">
        <v>115</v>
      </c>
      <c r="D43" s="22" t="s">
        <v>4</v>
      </c>
      <c r="E43" s="22" t="s">
        <v>5</v>
      </c>
      <c r="F43" s="18">
        <v>1200000</v>
      </c>
      <c r="G43" s="1"/>
      <c r="H43" s="18"/>
    </row>
    <row r="44" spans="1:8" ht="43.2" x14ac:dyDescent="0.3">
      <c r="A44" s="8"/>
      <c r="B44" s="22" t="s">
        <v>72</v>
      </c>
      <c r="C44" s="22" t="s">
        <v>134</v>
      </c>
      <c r="D44" s="22" t="s">
        <v>10</v>
      </c>
      <c r="E44" s="22" t="s">
        <v>5</v>
      </c>
      <c r="F44" s="18">
        <v>1000000</v>
      </c>
      <c r="G44" s="1"/>
    </row>
    <row r="45" spans="1:8" ht="43.2" x14ac:dyDescent="0.3">
      <c r="A45" s="8"/>
      <c r="B45" s="22" t="s">
        <v>73</v>
      </c>
      <c r="C45" s="22" t="s">
        <v>135</v>
      </c>
      <c r="D45" s="22" t="s">
        <v>10</v>
      </c>
      <c r="E45" s="22" t="s">
        <v>5</v>
      </c>
      <c r="F45" s="18">
        <v>5200000</v>
      </c>
      <c r="G45" s="1"/>
    </row>
    <row r="46" spans="1:8" ht="43.2" x14ac:dyDescent="0.3">
      <c r="A46" s="8"/>
      <c r="B46" s="22" t="s">
        <v>74</v>
      </c>
      <c r="C46" s="22" t="s">
        <v>117</v>
      </c>
      <c r="D46" s="22" t="s">
        <v>6</v>
      </c>
      <c r="E46" s="8" t="s">
        <v>116</v>
      </c>
      <c r="F46" s="18">
        <v>80000</v>
      </c>
      <c r="G46" s="1"/>
    </row>
    <row r="47" spans="1:8" x14ac:dyDescent="0.3">
      <c r="A47" s="3" t="s">
        <v>63</v>
      </c>
      <c r="B47" s="3"/>
      <c r="C47" s="4"/>
      <c r="D47" s="4"/>
      <c r="E47" s="5"/>
      <c r="F47" s="19">
        <f>SUM(F21:F46)</f>
        <v>42685116.5</v>
      </c>
    </row>
    <row r="48" spans="1:8" ht="43.2" x14ac:dyDescent="0.3">
      <c r="A48" s="22" t="s">
        <v>22</v>
      </c>
      <c r="B48" s="22" t="s">
        <v>80</v>
      </c>
      <c r="C48" s="22" t="s">
        <v>142</v>
      </c>
      <c r="D48" s="22" t="s">
        <v>10</v>
      </c>
      <c r="E48" s="22" t="s">
        <v>5</v>
      </c>
      <c r="F48" s="18">
        <v>90000</v>
      </c>
      <c r="G48" s="1"/>
    </row>
    <row r="49" spans="1:10" ht="28.8" x14ac:dyDescent="0.3">
      <c r="A49" s="22"/>
      <c r="B49" s="22" t="s">
        <v>51</v>
      </c>
      <c r="C49" s="22" t="s">
        <v>136</v>
      </c>
      <c r="D49" s="22" t="s">
        <v>10</v>
      </c>
      <c r="E49" s="22" t="s">
        <v>5</v>
      </c>
      <c r="F49" s="18">
        <v>1000000</v>
      </c>
      <c r="G49" s="1"/>
    </row>
    <row r="50" spans="1:10" ht="43.2" x14ac:dyDescent="0.3">
      <c r="A50" s="22"/>
      <c r="B50" s="22" t="s">
        <v>81</v>
      </c>
      <c r="C50" s="22" t="s">
        <v>95</v>
      </c>
      <c r="D50" s="22" t="s">
        <v>10</v>
      </c>
      <c r="E50" s="22" t="s">
        <v>5</v>
      </c>
      <c r="F50" s="18">
        <v>50000</v>
      </c>
      <c r="G50" s="1"/>
    </row>
    <row r="51" spans="1:10" ht="43.2" x14ac:dyDescent="0.3">
      <c r="A51" s="22"/>
      <c r="B51" s="22" t="s">
        <v>84</v>
      </c>
      <c r="C51" s="22" t="s">
        <v>96</v>
      </c>
      <c r="D51" s="22" t="s">
        <v>10</v>
      </c>
      <c r="E51" s="22" t="s">
        <v>5</v>
      </c>
      <c r="F51" s="18">
        <v>947000</v>
      </c>
      <c r="G51" s="1"/>
    </row>
    <row r="52" spans="1:10" ht="43.2" x14ac:dyDescent="0.3">
      <c r="A52" s="22"/>
      <c r="B52" s="22" t="s">
        <v>82</v>
      </c>
      <c r="C52" s="22" t="s">
        <v>97</v>
      </c>
      <c r="D52" s="22" t="s">
        <v>10</v>
      </c>
      <c r="E52" s="22" t="s">
        <v>5</v>
      </c>
      <c r="F52" s="18">
        <v>60000</v>
      </c>
      <c r="G52" s="1"/>
    </row>
    <row r="53" spans="1:10" x14ac:dyDescent="0.3">
      <c r="A53" s="22"/>
      <c r="B53" s="22" t="s">
        <v>83</v>
      </c>
      <c r="C53" s="22" t="s">
        <v>137</v>
      </c>
      <c r="D53" s="22" t="s">
        <v>45</v>
      </c>
      <c r="E53" s="22" t="s">
        <v>94</v>
      </c>
      <c r="F53" s="18">
        <v>30000</v>
      </c>
      <c r="G53" s="1"/>
    </row>
    <row r="54" spans="1:10" s="2" customFormat="1" x14ac:dyDescent="0.3">
      <c r="A54" s="3" t="s">
        <v>23</v>
      </c>
      <c r="B54" s="3"/>
      <c r="C54" s="3"/>
      <c r="D54" s="3"/>
      <c r="E54" s="6"/>
      <c r="F54" s="19">
        <f>SUM(F48:F53)</f>
        <v>2177000</v>
      </c>
    </row>
    <row r="55" spans="1:10" ht="28.8" x14ac:dyDescent="0.3">
      <c r="A55" s="22" t="s">
        <v>28</v>
      </c>
      <c r="B55" s="22" t="s">
        <v>44</v>
      </c>
      <c r="C55" s="22" t="s">
        <v>138</v>
      </c>
      <c r="D55" s="22" t="s">
        <v>6</v>
      </c>
      <c r="E55" s="22" t="s">
        <v>102</v>
      </c>
      <c r="F55" s="18">
        <v>1350000</v>
      </c>
    </row>
    <row r="56" spans="1:10" s="2" customFormat="1" x14ac:dyDescent="0.3">
      <c r="A56" s="3" t="s">
        <v>29</v>
      </c>
      <c r="B56" s="3"/>
      <c r="C56" s="3"/>
      <c r="D56" s="3"/>
      <c r="E56" s="6"/>
      <c r="F56" s="19">
        <f>SUM(F55:F55)</f>
        <v>1350000</v>
      </c>
    </row>
    <row r="57" spans="1:10" s="2" customFormat="1" x14ac:dyDescent="0.3">
      <c r="A57" s="10" t="s">
        <v>30</v>
      </c>
      <c r="B57" s="10"/>
      <c r="C57" s="10"/>
      <c r="D57" s="10"/>
      <c r="E57" s="14"/>
      <c r="F57" s="11">
        <f>F10+F13+F15+F20+F47+F54+F56</f>
        <v>96334785.539999992</v>
      </c>
      <c r="H57" s="26"/>
      <c r="I57" s="27"/>
      <c r="J57" s="27"/>
    </row>
    <row r="58" spans="1:10" x14ac:dyDescent="0.3">
      <c r="A58" s="7"/>
      <c r="B58" s="7"/>
      <c r="C58" s="24" t="s">
        <v>144</v>
      </c>
      <c r="D58" s="7"/>
      <c r="E58" s="7"/>
      <c r="F58" s="25">
        <v>600000</v>
      </c>
      <c r="H58" s="20"/>
    </row>
    <row r="59" spans="1:10" ht="28.8" x14ac:dyDescent="0.3">
      <c r="A59" s="15" t="s">
        <v>98</v>
      </c>
      <c r="B59" s="16"/>
      <c r="C59" s="16"/>
      <c r="D59" s="16"/>
      <c r="E59" s="16"/>
      <c r="F59" s="13">
        <f>F57+F58</f>
        <v>96934785.539999992</v>
      </c>
      <c r="H59" s="20"/>
    </row>
    <row r="63" spans="1:10" x14ac:dyDescent="0.3">
      <c r="G63" s="20"/>
    </row>
    <row r="64" spans="1:10" x14ac:dyDescent="0.3">
      <c r="G64" s="21"/>
    </row>
    <row r="70" spans="7:7" x14ac:dyDescent="0.3">
      <c r="G70" s="1"/>
    </row>
  </sheetData>
  <mergeCells count="1">
    <mergeCell ref="A1:C1"/>
  </mergeCells>
  <pageMargins left="0.7" right="0.7" top="0.75" bottom="0.75" header="0.3" footer="0.3"/>
  <pageSetup paperSize="9" orientation="portrait" r:id="rId1"/>
  <headerFooter>
    <oddFooter>&amp;L_x000D_&amp;1#&amp;"Calibri"&amp;11&amp;K000000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8EB76-05F6-4B1C-A2C8-0D7D641DB8EC}">
  <dimension ref="A3:B10"/>
  <sheetViews>
    <sheetView topLeftCell="A10" zoomScale="140" zoomScaleNormal="140" workbookViewId="0">
      <selection activeCell="K27" sqref="K27"/>
    </sheetView>
  </sheetViews>
  <sheetFormatPr defaultRowHeight="14.4" x14ac:dyDescent="0.3"/>
  <cols>
    <col min="1" max="1" width="35.33203125" bestFit="1" customWidth="1"/>
    <col min="2" max="2" width="17.33203125" bestFit="1" customWidth="1"/>
  </cols>
  <sheetData>
    <row r="3" spans="1:2" x14ac:dyDescent="0.3">
      <c r="A3" s="29" t="s">
        <v>145</v>
      </c>
      <c r="B3" t="s">
        <v>147</v>
      </c>
    </row>
    <row r="4" spans="1:2" x14ac:dyDescent="0.3">
      <c r="A4" s="30" t="s">
        <v>45</v>
      </c>
      <c r="B4">
        <v>16256000</v>
      </c>
    </row>
    <row r="5" spans="1:2" x14ac:dyDescent="0.3">
      <c r="A5" s="30" t="s">
        <v>6</v>
      </c>
      <c r="B5">
        <v>4759216.5</v>
      </c>
    </row>
    <row r="6" spans="1:2" x14ac:dyDescent="0.3">
      <c r="A6" s="30" t="s">
        <v>10</v>
      </c>
      <c r="B6">
        <v>20119647</v>
      </c>
    </row>
    <row r="7" spans="1:2" x14ac:dyDescent="0.3">
      <c r="A7" s="30" t="s">
        <v>46</v>
      </c>
      <c r="B7">
        <v>336492</v>
      </c>
    </row>
    <row r="8" spans="1:2" x14ac:dyDescent="0.3">
      <c r="A8" s="30" t="s">
        <v>99</v>
      </c>
      <c r="B8">
        <v>14090430</v>
      </c>
    </row>
    <row r="9" spans="1:2" x14ac:dyDescent="0.3">
      <c r="A9" s="30" t="s">
        <v>40</v>
      </c>
      <c r="B9">
        <v>40773000.039999999</v>
      </c>
    </row>
    <row r="10" spans="1:2" x14ac:dyDescent="0.3">
      <c r="A10" s="30" t="s">
        <v>146</v>
      </c>
      <c r="B10">
        <v>96334785.539999992</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Department</vt:lpstr>
      <vt:lpstr>Attachment 3</vt:lpstr>
      <vt:lpstr>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Mason Song (DGS)</dc:creator>
  <cp:lastModifiedBy>Mason Song (DGS)</cp:lastModifiedBy>
  <dcterms:created xsi:type="dcterms:W3CDTF">2015-06-05T18:17:20Z</dcterms:created>
  <dcterms:modified xsi:type="dcterms:W3CDTF">2024-12-19T04:35:50Z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2024-03-19T05:16:08Z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afded9d8-5d71-4c69-bf49-e17be5b58d2b</vt:lpwstr>
  </property>
  <property fmtid="{D5CDD505-2E9C-101B-9397-08002B2CF9AE}" pid="8" name="MSIP_Label_7158ebbd-6c5e-441f-bfc9-4eb8c11e3978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